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8755" windowHeight="12600" firstSheet="1" activeTab="1"/>
  </bookViews>
  <sheets>
    <sheet name="Приложение 1" sheetId="1" r:id="rId1"/>
    <sheet name="Приложение 1 (март)" sheetId="9" r:id="rId2"/>
  </sheets>
  <definedNames>
    <definedName name="_xlnm._FilterDatabase" localSheetId="0" hidden="1">'Приложение 1'!$A$8:$O$569</definedName>
    <definedName name="_xlnm._FilterDatabase" localSheetId="1" hidden="1">'Приложение 1 (март)'!$A$13:$H$622</definedName>
    <definedName name="_xlnm.Print_Titles" localSheetId="0">'Приложение 1'!$8:$8</definedName>
    <definedName name="_xlnm.Print_Titles" localSheetId="1">'Приложение 1 (март)'!$13:$13</definedName>
    <definedName name="_xlnm.Print_Area" localSheetId="0">'Приложение 1'!$A$1:$F$569</definedName>
    <definedName name="_xlnm.Print_Area" localSheetId="1">'Приложение 1 (март)'!$A$1:$G$622</definedName>
  </definedNames>
  <calcPr calcId="145621"/>
</workbook>
</file>

<file path=xl/calcChain.xml><?xml version="1.0" encoding="utf-8"?>
<calcChain xmlns="http://schemas.openxmlformats.org/spreadsheetml/2006/main">
  <c r="E573" i="1" l="1"/>
  <c r="F573" i="1"/>
  <c r="D573" i="1"/>
  <c r="E510" i="1" l="1"/>
  <c r="F510" i="1"/>
  <c r="D511" i="1"/>
  <c r="D510" i="1" s="1"/>
  <c r="E506" i="1"/>
  <c r="E505" i="1" s="1"/>
  <c r="F506" i="1"/>
  <c r="F505" i="1" s="1"/>
  <c r="D506" i="1"/>
  <c r="D505" i="1" s="1"/>
  <c r="E504" i="1" l="1"/>
  <c r="M504" i="1" s="1"/>
  <c r="F504" i="1"/>
  <c r="N504" i="1" s="1"/>
  <c r="D504" i="1"/>
  <c r="L504" i="1" s="1"/>
  <c r="E611" i="1"/>
  <c r="F611" i="1"/>
  <c r="D611" i="1"/>
  <c r="L414" i="1"/>
  <c r="M414" i="1"/>
  <c r="N414" i="1"/>
  <c r="L417" i="1"/>
  <c r="M417" i="1"/>
  <c r="N417" i="1"/>
  <c r="L420" i="1"/>
  <c r="M420" i="1"/>
  <c r="N420" i="1"/>
  <c r="L424" i="1"/>
  <c r="M424" i="1"/>
  <c r="N424" i="1"/>
  <c r="L426" i="1"/>
  <c r="M426" i="1"/>
  <c r="N426" i="1"/>
  <c r="L427" i="1"/>
  <c r="M427" i="1"/>
  <c r="N427" i="1"/>
  <c r="L429" i="1"/>
  <c r="M429" i="1"/>
  <c r="N429" i="1"/>
  <c r="L431" i="1"/>
  <c r="M431" i="1"/>
  <c r="N431" i="1"/>
  <c r="L433" i="1"/>
  <c r="M433" i="1"/>
  <c r="N433" i="1"/>
  <c r="L435" i="1"/>
  <c r="M435" i="1"/>
  <c r="N435" i="1"/>
  <c r="L437" i="1"/>
  <c r="M437" i="1"/>
  <c r="N437" i="1"/>
  <c r="L438" i="1"/>
  <c r="M438" i="1"/>
  <c r="N438" i="1"/>
  <c r="L439" i="1"/>
  <c r="M439" i="1"/>
  <c r="N439" i="1"/>
  <c r="L440" i="1"/>
  <c r="M440" i="1"/>
  <c r="N440" i="1"/>
  <c r="L443" i="1"/>
  <c r="M443" i="1"/>
  <c r="N443" i="1"/>
  <c r="L448" i="1"/>
  <c r="M448" i="1"/>
  <c r="N448" i="1"/>
  <c r="L451" i="1"/>
  <c r="M451" i="1"/>
  <c r="N451" i="1"/>
  <c r="L452" i="1"/>
  <c r="M452" i="1"/>
  <c r="N452" i="1"/>
  <c r="L457" i="1"/>
  <c r="M457" i="1"/>
  <c r="N457" i="1"/>
  <c r="L462" i="1"/>
  <c r="M462" i="1"/>
  <c r="N462" i="1"/>
  <c r="L464" i="1"/>
  <c r="M464" i="1"/>
  <c r="N464" i="1"/>
  <c r="L466" i="1"/>
  <c r="M466" i="1"/>
  <c r="N466" i="1"/>
  <c r="L467" i="1"/>
  <c r="M467" i="1"/>
  <c r="N467" i="1"/>
  <c r="L470" i="1"/>
  <c r="M470" i="1"/>
  <c r="N470" i="1"/>
  <c r="L472" i="1"/>
  <c r="M472" i="1"/>
  <c r="N472" i="1"/>
  <c r="L473" i="1"/>
  <c r="M473" i="1"/>
  <c r="N473" i="1"/>
  <c r="L476" i="1"/>
  <c r="M476" i="1"/>
  <c r="N476" i="1"/>
  <c r="L479" i="1"/>
  <c r="M479" i="1"/>
  <c r="N479" i="1"/>
  <c r="L480" i="1"/>
  <c r="M480" i="1"/>
  <c r="N480" i="1"/>
  <c r="L484" i="1"/>
  <c r="M484" i="1"/>
  <c r="N484" i="1"/>
  <c r="L487" i="1"/>
  <c r="M487" i="1"/>
  <c r="N487" i="1"/>
  <c r="L488" i="1"/>
  <c r="M488" i="1"/>
  <c r="N488" i="1"/>
  <c r="L491" i="1"/>
  <c r="M491" i="1"/>
  <c r="N491" i="1"/>
  <c r="L495" i="1"/>
  <c r="M495" i="1"/>
  <c r="N495" i="1"/>
  <c r="L497" i="1"/>
  <c r="M497" i="1"/>
  <c r="N497" i="1"/>
  <c r="L500" i="1"/>
  <c r="M500" i="1"/>
  <c r="N500" i="1"/>
  <c r="L503" i="1"/>
  <c r="M503" i="1"/>
  <c r="N503" i="1"/>
  <c r="L505" i="1"/>
  <c r="M505" i="1"/>
  <c r="N505" i="1"/>
  <c r="L506" i="1"/>
  <c r="M506" i="1"/>
  <c r="N506" i="1"/>
  <c r="L507" i="1"/>
  <c r="M507" i="1"/>
  <c r="N507" i="1"/>
  <c r="L508" i="1"/>
  <c r="M508" i="1"/>
  <c r="N508" i="1"/>
  <c r="L509" i="1"/>
  <c r="M509" i="1"/>
  <c r="N509" i="1"/>
  <c r="L510" i="1"/>
  <c r="M510" i="1"/>
  <c r="N510" i="1"/>
  <c r="L511" i="1"/>
  <c r="M511" i="1"/>
  <c r="N511" i="1"/>
  <c r="L512" i="1"/>
  <c r="M512" i="1"/>
  <c r="N512" i="1"/>
  <c r="L513" i="1"/>
  <c r="M513" i="1"/>
  <c r="N513" i="1"/>
  <c r="L516" i="1"/>
  <c r="M516" i="1"/>
  <c r="N516" i="1"/>
  <c r="L518" i="1"/>
  <c r="M518" i="1"/>
  <c r="N518" i="1"/>
  <c r="L520" i="1"/>
  <c r="M520" i="1"/>
  <c r="N520" i="1"/>
  <c r="L522" i="1"/>
  <c r="M522" i="1"/>
  <c r="N522" i="1"/>
  <c r="L524" i="1"/>
  <c r="M524" i="1"/>
  <c r="N524" i="1"/>
  <c r="L526" i="1"/>
  <c r="M526" i="1"/>
  <c r="N526" i="1"/>
  <c r="L528" i="1"/>
  <c r="M528" i="1"/>
  <c r="N528" i="1"/>
  <c r="L529" i="1"/>
  <c r="M529" i="1"/>
  <c r="N529" i="1"/>
  <c r="L531" i="1"/>
  <c r="M531" i="1"/>
  <c r="N531" i="1"/>
  <c r="L533" i="1"/>
  <c r="M533" i="1"/>
  <c r="N533" i="1"/>
  <c r="L534" i="1"/>
  <c r="M534" i="1"/>
  <c r="N534" i="1"/>
  <c r="L536" i="1"/>
  <c r="M536" i="1"/>
  <c r="N536" i="1"/>
  <c r="L538" i="1"/>
  <c r="M538" i="1"/>
  <c r="N538" i="1"/>
  <c r="L539" i="1"/>
  <c r="M539" i="1"/>
  <c r="N539" i="1"/>
  <c r="L541" i="1"/>
  <c r="M541" i="1"/>
  <c r="N541" i="1"/>
  <c r="L543" i="1"/>
  <c r="M543" i="1"/>
  <c r="N543" i="1"/>
  <c r="L545" i="1"/>
  <c r="M545" i="1"/>
  <c r="N545" i="1"/>
  <c r="L546" i="1"/>
  <c r="M546" i="1"/>
  <c r="N546" i="1"/>
  <c r="L547" i="1"/>
  <c r="M547" i="1"/>
  <c r="N547" i="1"/>
  <c r="L550" i="1"/>
  <c r="M550" i="1"/>
  <c r="N550" i="1"/>
  <c r="L552" i="1"/>
  <c r="M552" i="1"/>
  <c r="N552" i="1"/>
  <c r="L553" i="1"/>
  <c r="M553" i="1"/>
  <c r="N553" i="1"/>
  <c r="L555" i="1"/>
  <c r="M555" i="1"/>
  <c r="N555" i="1"/>
  <c r="L557" i="1"/>
  <c r="M557" i="1"/>
  <c r="N557" i="1"/>
  <c r="L559" i="1"/>
  <c r="M559" i="1"/>
  <c r="N559" i="1"/>
  <c r="L560" i="1"/>
  <c r="M560" i="1"/>
  <c r="N560" i="1"/>
  <c r="L561" i="1"/>
  <c r="M561" i="1"/>
  <c r="N561" i="1"/>
  <c r="L562" i="1"/>
  <c r="M562" i="1"/>
  <c r="N562" i="1"/>
  <c r="L564" i="1"/>
  <c r="M564" i="1"/>
  <c r="N564" i="1"/>
  <c r="L566" i="1"/>
  <c r="M566" i="1"/>
  <c r="N566" i="1"/>
  <c r="L567" i="1"/>
  <c r="M567" i="1"/>
  <c r="N567" i="1"/>
  <c r="L568" i="1"/>
  <c r="M568" i="1"/>
  <c r="N568" i="1"/>
  <c r="F565" i="1" l="1"/>
  <c r="N565" i="1" s="1"/>
  <c r="E565" i="1"/>
  <c r="M565" i="1" s="1"/>
  <c r="D565" i="1"/>
  <c r="L565" i="1" s="1"/>
  <c r="F563" i="1"/>
  <c r="N563" i="1" s="1"/>
  <c r="E563" i="1"/>
  <c r="M563" i="1" s="1"/>
  <c r="D563" i="1"/>
  <c r="L563" i="1" s="1"/>
  <c r="F558" i="1"/>
  <c r="N558" i="1" s="1"/>
  <c r="E558" i="1"/>
  <c r="M558" i="1" s="1"/>
  <c r="D558" i="1"/>
  <c r="L558" i="1" s="1"/>
  <c r="F556" i="1"/>
  <c r="N556" i="1" s="1"/>
  <c r="E556" i="1"/>
  <c r="M556" i="1" s="1"/>
  <c r="D556" i="1"/>
  <c r="L556" i="1" s="1"/>
  <c r="F554" i="1"/>
  <c r="N554" i="1" s="1"/>
  <c r="E554" i="1"/>
  <c r="M554" i="1" s="1"/>
  <c r="D554" i="1"/>
  <c r="L554" i="1" s="1"/>
  <c r="F551" i="1"/>
  <c r="N551" i="1" s="1"/>
  <c r="E551" i="1"/>
  <c r="M551" i="1" s="1"/>
  <c r="D551" i="1"/>
  <c r="L551" i="1" s="1"/>
  <c r="F549" i="1"/>
  <c r="N549" i="1" s="1"/>
  <c r="E549" i="1"/>
  <c r="M549" i="1" s="1"/>
  <c r="D549" i="1"/>
  <c r="L549" i="1" s="1"/>
  <c r="F544" i="1"/>
  <c r="N544" i="1" s="1"/>
  <c r="E544" i="1"/>
  <c r="M544" i="1" s="1"/>
  <c r="D544" i="1"/>
  <c r="L544" i="1" s="1"/>
  <c r="F542" i="1"/>
  <c r="N542" i="1" s="1"/>
  <c r="E542" i="1"/>
  <c r="M542" i="1" s="1"/>
  <c r="D542" i="1"/>
  <c r="L542" i="1" s="1"/>
  <c r="F540" i="1"/>
  <c r="N540" i="1" s="1"/>
  <c r="E540" i="1"/>
  <c r="M540" i="1" s="1"/>
  <c r="D540" i="1"/>
  <c r="L540" i="1" s="1"/>
  <c r="F537" i="1"/>
  <c r="N537" i="1" s="1"/>
  <c r="E537" i="1"/>
  <c r="M537" i="1" s="1"/>
  <c r="D537" i="1"/>
  <c r="L537" i="1" s="1"/>
  <c r="F535" i="1"/>
  <c r="N535" i="1" s="1"/>
  <c r="E535" i="1"/>
  <c r="M535" i="1" s="1"/>
  <c r="D535" i="1"/>
  <c r="L535" i="1" s="1"/>
  <c r="F532" i="1"/>
  <c r="N532" i="1" s="1"/>
  <c r="E532" i="1"/>
  <c r="M532" i="1" s="1"/>
  <c r="D532" i="1"/>
  <c r="L532" i="1" s="1"/>
  <c r="F530" i="1"/>
  <c r="N530" i="1" s="1"/>
  <c r="E530" i="1"/>
  <c r="M530" i="1" s="1"/>
  <c r="D530" i="1"/>
  <c r="L530" i="1" s="1"/>
  <c r="F527" i="1"/>
  <c r="N527" i="1" s="1"/>
  <c r="E527" i="1"/>
  <c r="M527" i="1" s="1"/>
  <c r="D527" i="1"/>
  <c r="L527" i="1" s="1"/>
  <c r="F525" i="1"/>
  <c r="N525" i="1" s="1"/>
  <c r="E525" i="1"/>
  <c r="M525" i="1" s="1"/>
  <c r="D525" i="1"/>
  <c r="L525" i="1" s="1"/>
  <c r="F523" i="1"/>
  <c r="N523" i="1" s="1"/>
  <c r="E523" i="1"/>
  <c r="M523" i="1" s="1"/>
  <c r="D523" i="1"/>
  <c r="L523" i="1" s="1"/>
  <c r="F521" i="1"/>
  <c r="N521" i="1" s="1"/>
  <c r="E521" i="1"/>
  <c r="M521" i="1" s="1"/>
  <c r="D521" i="1"/>
  <c r="L521" i="1" s="1"/>
  <c r="F519" i="1"/>
  <c r="N519" i="1" s="1"/>
  <c r="E519" i="1"/>
  <c r="M519" i="1" s="1"/>
  <c r="D519" i="1"/>
  <c r="L519" i="1" s="1"/>
  <c r="F517" i="1"/>
  <c r="N517" i="1" s="1"/>
  <c r="E517" i="1"/>
  <c r="M517" i="1" s="1"/>
  <c r="D517" i="1"/>
  <c r="L517" i="1" s="1"/>
  <c r="F515" i="1"/>
  <c r="N515" i="1" s="1"/>
  <c r="E515" i="1"/>
  <c r="M515" i="1" s="1"/>
  <c r="D515" i="1"/>
  <c r="L515" i="1" s="1"/>
  <c r="F502" i="1"/>
  <c r="E502" i="1"/>
  <c r="D502" i="1"/>
  <c r="F499" i="1"/>
  <c r="E499" i="1"/>
  <c r="D499" i="1"/>
  <c r="F496" i="1"/>
  <c r="N496" i="1" s="1"/>
  <c r="E496" i="1"/>
  <c r="M496" i="1" s="1"/>
  <c r="D496" i="1"/>
  <c r="L496" i="1" s="1"/>
  <c r="F494" i="1"/>
  <c r="N494" i="1" s="1"/>
  <c r="E494" i="1"/>
  <c r="M494" i="1" s="1"/>
  <c r="D494" i="1"/>
  <c r="L494" i="1" s="1"/>
  <c r="F490" i="1"/>
  <c r="E490" i="1"/>
  <c r="D490" i="1"/>
  <c r="F486" i="1"/>
  <c r="E486" i="1"/>
  <c r="D486" i="1"/>
  <c r="F483" i="1"/>
  <c r="N483" i="1" s="1"/>
  <c r="E483" i="1"/>
  <c r="D483" i="1"/>
  <c r="F478" i="1"/>
  <c r="E478" i="1"/>
  <c r="D478" i="1"/>
  <c r="F475" i="1"/>
  <c r="E475" i="1"/>
  <c r="D475" i="1"/>
  <c r="F471" i="1"/>
  <c r="E471" i="1"/>
  <c r="M471" i="1" s="1"/>
  <c r="D471" i="1"/>
  <c r="L471" i="1" s="1"/>
  <c r="F469" i="1"/>
  <c r="N469" i="1" s="1"/>
  <c r="E469" i="1"/>
  <c r="M469" i="1" s="1"/>
  <c r="D469" i="1"/>
  <c r="L469" i="1" s="1"/>
  <c r="F465" i="1"/>
  <c r="N465" i="1" s="1"/>
  <c r="E465" i="1"/>
  <c r="M465" i="1" s="1"/>
  <c r="D465" i="1"/>
  <c r="L465" i="1" s="1"/>
  <c r="F463" i="1"/>
  <c r="N463" i="1" s="1"/>
  <c r="E463" i="1"/>
  <c r="M463" i="1" s="1"/>
  <c r="D463" i="1"/>
  <c r="L463" i="1" s="1"/>
  <c r="F461" i="1"/>
  <c r="N461" i="1" s="1"/>
  <c r="E461" i="1"/>
  <c r="M461" i="1" s="1"/>
  <c r="D461" i="1"/>
  <c r="L461" i="1" s="1"/>
  <c r="F456" i="1"/>
  <c r="E456" i="1"/>
  <c r="D456" i="1"/>
  <c r="F450" i="1"/>
  <c r="E450" i="1"/>
  <c r="D450" i="1"/>
  <c r="F447" i="1"/>
  <c r="E447" i="1"/>
  <c r="D447" i="1"/>
  <c r="F442" i="1"/>
  <c r="E442" i="1"/>
  <c r="D442" i="1"/>
  <c r="F436" i="1"/>
  <c r="N436" i="1" s="1"/>
  <c r="E436" i="1"/>
  <c r="M436" i="1" s="1"/>
  <c r="D436" i="1"/>
  <c r="L436" i="1" s="1"/>
  <c r="F434" i="1"/>
  <c r="N434" i="1" s="1"/>
  <c r="E434" i="1"/>
  <c r="M434" i="1" s="1"/>
  <c r="D434" i="1"/>
  <c r="L434" i="1" s="1"/>
  <c r="F432" i="1"/>
  <c r="N432" i="1" s="1"/>
  <c r="E432" i="1"/>
  <c r="M432" i="1" s="1"/>
  <c r="D432" i="1"/>
  <c r="L432" i="1" s="1"/>
  <c r="F430" i="1"/>
  <c r="N430" i="1" s="1"/>
  <c r="E430" i="1"/>
  <c r="M430" i="1" s="1"/>
  <c r="D430" i="1"/>
  <c r="L430" i="1" s="1"/>
  <c r="F428" i="1"/>
  <c r="N428" i="1" s="1"/>
  <c r="E428" i="1"/>
  <c r="M428" i="1" s="1"/>
  <c r="D428" i="1"/>
  <c r="L428" i="1" s="1"/>
  <c r="F425" i="1"/>
  <c r="N425" i="1" s="1"/>
  <c r="E425" i="1"/>
  <c r="M425" i="1" s="1"/>
  <c r="D425" i="1"/>
  <c r="L425" i="1" s="1"/>
  <c r="F423" i="1"/>
  <c r="N423" i="1" s="1"/>
  <c r="E423" i="1"/>
  <c r="M423" i="1" s="1"/>
  <c r="D423" i="1"/>
  <c r="L423" i="1" s="1"/>
  <c r="F419" i="1"/>
  <c r="E419" i="1"/>
  <c r="D419" i="1"/>
  <c r="F416" i="1"/>
  <c r="E416" i="1"/>
  <c r="D416" i="1"/>
  <c r="F413" i="1"/>
  <c r="E413" i="1"/>
  <c r="D413" i="1"/>
  <c r="F411" i="1"/>
  <c r="E411" i="1"/>
  <c r="D411" i="1"/>
  <c r="F408" i="1"/>
  <c r="F407" i="1" s="1"/>
  <c r="E408" i="1"/>
  <c r="E407" i="1" s="1"/>
  <c r="D408" i="1"/>
  <c r="D407" i="1" s="1"/>
  <c r="F405" i="1"/>
  <c r="F404" i="1" s="1"/>
  <c r="E405" i="1"/>
  <c r="E404" i="1" s="1"/>
  <c r="D405" i="1"/>
  <c r="D404" i="1" s="1"/>
  <c r="F401" i="1"/>
  <c r="F400" i="1" s="1"/>
  <c r="E401" i="1"/>
  <c r="E400" i="1" s="1"/>
  <c r="D401" i="1"/>
  <c r="D400" i="1" s="1"/>
  <c r="F398" i="1"/>
  <c r="F397" i="1" s="1"/>
  <c r="E398" i="1"/>
  <c r="E397" i="1" s="1"/>
  <c r="D398" i="1"/>
  <c r="D397" i="1" s="1"/>
  <c r="F394" i="1"/>
  <c r="F393" i="1" s="1"/>
  <c r="E394" i="1"/>
  <c r="E393" i="1" s="1"/>
  <c r="D394" i="1"/>
  <c r="D393" i="1" s="1"/>
  <c r="F389" i="1"/>
  <c r="F388" i="1" s="1"/>
  <c r="E389" i="1"/>
  <c r="E388" i="1" s="1"/>
  <c r="D389" i="1"/>
  <c r="D388" i="1" s="1"/>
  <c r="F386" i="1"/>
  <c r="F385" i="1" s="1"/>
  <c r="E386" i="1"/>
  <c r="E385" i="1" s="1"/>
  <c r="D386" i="1"/>
  <c r="D385" i="1" s="1"/>
  <c r="F383" i="1"/>
  <c r="F382" i="1" s="1"/>
  <c r="E383" i="1"/>
  <c r="E382" i="1" s="1"/>
  <c r="D383" i="1"/>
  <c r="D382" i="1" s="1"/>
  <c r="F380" i="1"/>
  <c r="F379" i="1" s="1"/>
  <c r="E380" i="1"/>
  <c r="E379" i="1" s="1"/>
  <c r="D380" i="1"/>
  <c r="D379" i="1" s="1"/>
  <c r="F377" i="1"/>
  <c r="F376" i="1" s="1"/>
  <c r="E377" i="1"/>
  <c r="E376" i="1" s="1"/>
  <c r="D377" i="1"/>
  <c r="D376" i="1" s="1"/>
  <c r="F372" i="1"/>
  <c r="F371" i="1" s="1"/>
  <c r="E372" i="1"/>
  <c r="E371" i="1" s="1"/>
  <c r="D372" i="1"/>
  <c r="D371" i="1" s="1"/>
  <c r="F369" i="1"/>
  <c r="F368" i="1" s="1"/>
  <c r="E369" i="1"/>
  <c r="E368" i="1" s="1"/>
  <c r="D369" i="1"/>
  <c r="D368" i="1" s="1"/>
  <c r="F366" i="1"/>
  <c r="F365" i="1" s="1"/>
  <c r="E366" i="1"/>
  <c r="E365" i="1" s="1"/>
  <c r="D366" i="1"/>
  <c r="D365" i="1" s="1"/>
  <c r="F363" i="1"/>
  <c r="F362" i="1" s="1"/>
  <c r="E363" i="1"/>
  <c r="E362" i="1" s="1"/>
  <c r="D363" i="1"/>
  <c r="D362" i="1" s="1"/>
  <c r="F360" i="1"/>
  <c r="E360" i="1"/>
  <c r="D360" i="1"/>
  <c r="F358" i="1"/>
  <c r="F357" i="1" s="1"/>
  <c r="E358" i="1"/>
  <c r="E357" i="1" s="1"/>
  <c r="D358" i="1"/>
  <c r="F354" i="1"/>
  <c r="F353" i="1" s="1"/>
  <c r="E354" i="1"/>
  <c r="E353" i="1" s="1"/>
  <c r="D354" i="1"/>
  <c r="D353" i="1" s="1"/>
  <c r="F346" i="1"/>
  <c r="F345" i="1" s="1"/>
  <c r="F344" i="1" s="1"/>
  <c r="F343" i="1" s="1"/>
  <c r="F583" i="1" s="1"/>
  <c r="E346" i="1"/>
  <c r="E345" i="1" s="1"/>
  <c r="E344" i="1" s="1"/>
  <c r="E343" i="1" s="1"/>
  <c r="E583" i="1" s="1"/>
  <c r="D346" i="1"/>
  <c r="D345" i="1" s="1"/>
  <c r="D344" i="1" s="1"/>
  <c r="D343" i="1" s="1"/>
  <c r="D583" i="1" s="1"/>
  <c r="F341" i="1"/>
  <c r="F340" i="1" s="1"/>
  <c r="E341" i="1"/>
  <c r="E340" i="1" s="1"/>
  <c r="D341" i="1"/>
  <c r="D340" i="1" s="1"/>
  <c r="F338" i="1"/>
  <c r="F337" i="1" s="1"/>
  <c r="E338" i="1"/>
  <c r="E337" i="1" s="1"/>
  <c r="D338" i="1"/>
  <c r="D337" i="1" s="1"/>
  <c r="F335" i="1"/>
  <c r="F334" i="1" s="1"/>
  <c r="E335" i="1"/>
  <c r="E334" i="1" s="1"/>
  <c r="D335" i="1"/>
  <c r="D334" i="1" s="1"/>
  <c r="F332" i="1"/>
  <c r="F331" i="1" s="1"/>
  <c r="E332" i="1"/>
  <c r="E331" i="1" s="1"/>
  <c r="D332" i="1"/>
  <c r="D331" i="1" s="1"/>
  <c r="F329" i="1"/>
  <c r="E329" i="1"/>
  <c r="D329" i="1"/>
  <c r="F327" i="1"/>
  <c r="E327" i="1"/>
  <c r="D327" i="1"/>
  <c r="F323" i="1"/>
  <c r="F322" i="1" s="1"/>
  <c r="E323" i="1"/>
  <c r="E322" i="1" s="1"/>
  <c r="D323" i="1"/>
  <c r="D322" i="1" s="1"/>
  <c r="F320" i="1"/>
  <c r="F319" i="1" s="1"/>
  <c r="E320" i="1"/>
  <c r="E319" i="1" s="1"/>
  <c r="D320" i="1"/>
  <c r="D319" i="1" s="1"/>
  <c r="F316" i="1"/>
  <c r="F315" i="1" s="1"/>
  <c r="E316" i="1"/>
  <c r="E315" i="1" s="1"/>
  <c r="D316" i="1"/>
  <c r="D315" i="1" s="1"/>
  <c r="F312" i="1"/>
  <c r="F311" i="1" s="1"/>
  <c r="E312" i="1"/>
  <c r="E311" i="1" s="1"/>
  <c r="D312" i="1"/>
  <c r="D311" i="1" s="1"/>
  <c r="F307" i="1"/>
  <c r="F306" i="1" s="1"/>
  <c r="E307" i="1"/>
  <c r="E306" i="1" s="1"/>
  <c r="D307" i="1"/>
  <c r="D306" i="1" s="1"/>
  <c r="F304" i="1"/>
  <c r="F303" i="1" s="1"/>
  <c r="E304" i="1"/>
  <c r="E303" i="1" s="1"/>
  <c r="D304" i="1"/>
  <c r="D303" i="1" s="1"/>
  <c r="F300" i="1"/>
  <c r="F299" i="1" s="1"/>
  <c r="E300" i="1"/>
  <c r="E299" i="1" s="1"/>
  <c r="D300" i="1"/>
  <c r="D299" i="1" s="1"/>
  <c r="F297" i="1"/>
  <c r="F296" i="1" s="1"/>
  <c r="E297" i="1"/>
  <c r="E296" i="1" s="1"/>
  <c r="D297" i="1"/>
  <c r="D296" i="1" s="1"/>
  <c r="F292" i="1"/>
  <c r="F291" i="1" s="1"/>
  <c r="E292" i="1"/>
  <c r="E291" i="1" s="1"/>
  <c r="D292" i="1"/>
  <c r="D291" i="1" s="1"/>
  <c r="F288" i="1"/>
  <c r="F287" i="1" s="1"/>
  <c r="E288" i="1"/>
  <c r="E287" i="1" s="1"/>
  <c r="D288" i="1"/>
  <c r="D287" i="1" s="1"/>
  <c r="F284" i="1"/>
  <c r="F283" i="1" s="1"/>
  <c r="F282" i="1" s="1"/>
  <c r="E284" i="1"/>
  <c r="E283" i="1" s="1"/>
  <c r="E282" i="1" s="1"/>
  <c r="D284" i="1"/>
  <c r="D283" i="1" s="1"/>
  <c r="D282" i="1" s="1"/>
  <c r="F280" i="1"/>
  <c r="F279" i="1" s="1"/>
  <c r="E280" i="1"/>
  <c r="E279" i="1" s="1"/>
  <c r="D280" i="1"/>
  <c r="D279" i="1" s="1"/>
  <c r="F277" i="1"/>
  <c r="F276" i="1" s="1"/>
  <c r="E277" i="1"/>
  <c r="E276" i="1" s="1"/>
  <c r="D277" i="1"/>
  <c r="D276" i="1" s="1"/>
  <c r="F271" i="1"/>
  <c r="F270" i="1" s="1"/>
  <c r="E271" i="1"/>
  <c r="E270" i="1" s="1"/>
  <c r="D271" i="1"/>
  <c r="D270" i="1" s="1"/>
  <c r="F267" i="1"/>
  <c r="F266" i="1" s="1"/>
  <c r="E267" i="1"/>
  <c r="E266" i="1" s="1"/>
  <c r="D267" i="1"/>
  <c r="D266" i="1" s="1"/>
  <c r="F262" i="1"/>
  <c r="F261" i="1" s="1"/>
  <c r="E262" i="1"/>
  <c r="E261" i="1" s="1"/>
  <c r="D262" i="1"/>
  <c r="D261" i="1" s="1"/>
  <c r="F258" i="1"/>
  <c r="F257" i="1" s="1"/>
  <c r="E258" i="1"/>
  <c r="E257" i="1" s="1"/>
  <c r="D258" i="1"/>
  <c r="D257" i="1" s="1"/>
  <c r="F255" i="1"/>
  <c r="F254" i="1" s="1"/>
  <c r="E255" i="1"/>
  <c r="E254" i="1" s="1"/>
  <c r="D255" i="1"/>
  <c r="D254" i="1" s="1"/>
  <c r="F252" i="1"/>
  <c r="F251" i="1" s="1"/>
  <c r="E252" i="1"/>
  <c r="E251" i="1" s="1"/>
  <c r="D252" i="1"/>
  <c r="D251" i="1" s="1"/>
  <c r="F249" i="1"/>
  <c r="E249" i="1"/>
  <c r="D249" i="1"/>
  <c r="F247" i="1"/>
  <c r="E247" i="1"/>
  <c r="D247" i="1"/>
  <c r="F242" i="1"/>
  <c r="F241" i="1" s="1"/>
  <c r="E242" i="1"/>
  <c r="E241" i="1" s="1"/>
  <c r="D242" i="1"/>
  <c r="D241" i="1" s="1"/>
  <c r="F239" i="1"/>
  <c r="F238" i="1" s="1"/>
  <c r="E239" i="1"/>
  <c r="E238" i="1" s="1"/>
  <c r="D239" i="1"/>
  <c r="D238" i="1" s="1"/>
  <c r="F236" i="1"/>
  <c r="F235" i="1" s="1"/>
  <c r="E236" i="1"/>
  <c r="E235" i="1" s="1"/>
  <c r="D236" i="1"/>
  <c r="D235" i="1" s="1"/>
  <c r="F231" i="1"/>
  <c r="F230" i="1" s="1"/>
  <c r="F229" i="1" s="1"/>
  <c r="E231" i="1"/>
  <c r="E230" i="1" s="1"/>
  <c r="E229" i="1" s="1"/>
  <c r="D231" i="1"/>
  <c r="D230" i="1" s="1"/>
  <c r="D229" i="1" s="1"/>
  <c r="F227" i="1"/>
  <c r="F226" i="1" s="1"/>
  <c r="E227" i="1"/>
  <c r="E226" i="1" s="1"/>
  <c r="D227" i="1"/>
  <c r="D226" i="1" s="1"/>
  <c r="F224" i="1"/>
  <c r="F223" i="1" s="1"/>
  <c r="E224" i="1"/>
  <c r="E223" i="1" s="1"/>
  <c r="D224" i="1"/>
  <c r="D223" i="1" s="1"/>
  <c r="F221" i="1"/>
  <c r="F220" i="1" s="1"/>
  <c r="E221" i="1"/>
  <c r="E220" i="1" s="1"/>
  <c r="D221" i="1"/>
  <c r="D220" i="1" s="1"/>
  <c r="F217" i="1"/>
  <c r="E217" i="1"/>
  <c r="D217" i="1"/>
  <c r="F215" i="1"/>
  <c r="E215" i="1"/>
  <c r="D215" i="1"/>
  <c r="F208" i="1"/>
  <c r="F207" i="1" s="1"/>
  <c r="E208" i="1"/>
  <c r="E207" i="1" s="1"/>
  <c r="D208" i="1"/>
  <c r="D207" i="1" s="1"/>
  <c r="F205" i="1"/>
  <c r="F204" i="1" s="1"/>
  <c r="E205" i="1"/>
  <c r="E204" i="1" s="1"/>
  <c r="D205" i="1"/>
  <c r="D204" i="1" s="1"/>
  <c r="F201" i="1"/>
  <c r="E201" i="1"/>
  <c r="D201" i="1"/>
  <c r="F199" i="1"/>
  <c r="E199" i="1"/>
  <c r="D199" i="1"/>
  <c r="F195" i="1"/>
  <c r="F194" i="1" s="1"/>
  <c r="E195" i="1"/>
  <c r="E194" i="1" s="1"/>
  <c r="D195" i="1"/>
  <c r="D194" i="1" s="1"/>
  <c r="F191" i="1"/>
  <c r="F190" i="1" s="1"/>
  <c r="F189" i="1" s="1"/>
  <c r="E191" i="1"/>
  <c r="E190" i="1" s="1"/>
  <c r="E189" i="1" s="1"/>
  <c r="D191" i="1"/>
  <c r="D190" i="1" s="1"/>
  <c r="D189" i="1" s="1"/>
  <c r="F186" i="1"/>
  <c r="F185" i="1" s="1"/>
  <c r="E186" i="1"/>
  <c r="E185" i="1" s="1"/>
  <c r="D186" i="1"/>
  <c r="D185" i="1" s="1"/>
  <c r="F181" i="1"/>
  <c r="F180" i="1" s="1"/>
  <c r="E181" i="1"/>
  <c r="E180" i="1" s="1"/>
  <c r="D181" i="1"/>
  <c r="D180" i="1" s="1"/>
  <c r="F178" i="1"/>
  <c r="E178" i="1"/>
  <c r="D178" i="1"/>
  <c r="F176" i="1"/>
  <c r="E176" i="1"/>
  <c r="D176" i="1"/>
  <c r="F172" i="1"/>
  <c r="E172" i="1"/>
  <c r="D172" i="1"/>
  <c r="F170" i="1"/>
  <c r="E170" i="1"/>
  <c r="D170" i="1"/>
  <c r="F167" i="1"/>
  <c r="F166" i="1" s="1"/>
  <c r="E167" i="1"/>
  <c r="E166" i="1" s="1"/>
  <c r="D167" i="1"/>
  <c r="D166" i="1" s="1"/>
  <c r="F164" i="1"/>
  <c r="F163" i="1" s="1"/>
  <c r="E164" i="1"/>
  <c r="E163" i="1" s="1"/>
  <c r="D164" i="1"/>
  <c r="D163" i="1" s="1"/>
  <c r="F161" i="1"/>
  <c r="F160" i="1" s="1"/>
  <c r="E161" i="1"/>
  <c r="E160" i="1" s="1"/>
  <c r="D161" i="1"/>
  <c r="D160" i="1" s="1"/>
  <c r="F158" i="1"/>
  <c r="F157" i="1" s="1"/>
  <c r="E158" i="1"/>
  <c r="E157" i="1" s="1"/>
  <c r="D158" i="1"/>
  <c r="D157" i="1" s="1"/>
  <c r="F155" i="1"/>
  <c r="E155" i="1"/>
  <c r="D155" i="1"/>
  <c r="F153" i="1"/>
  <c r="E153" i="1"/>
  <c r="D153" i="1"/>
  <c r="F151" i="1"/>
  <c r="E151" i="1"/>
  <c r="D151" i="1"/>
  <c r="F148" i="1"/>
  <c r="F147" i="1" s="1"/>
  <c r="E148" i="1"/>
  <c r="E147" i="1" s="1"/>
  <c r="D148" i="1"/>
  <c r="D147" i="1" s="1"/>
  <c r="F145" i="1"/>
  <c r="F144" i="1" s="1"/>
  <c r="E145" i="1"/>
  <c r="E144" i="1" s="1"/>
  <c r="D145" i="1"/>
  <c r="D144" i="1" s="1"/>
  <c r="F141" i="1"/>
  <c r="F140" i="1" s="1"/>
  <c r="E141" i="1"/>
  <c r="E140" i="1" s="1"/>
  <c r="D141" i="1"/>
  <c r="D140" i="1" s="1"/>
  <c r="F138" i="1"/>
  <c r="E138" i="1"/>
  <c r="D138" i="1"/>
  <c r="F136" i="1"/>
  <c r="E136" i="1"/>
  <c r="D136" i="1"/>
  <c r="F134" i="1"/>
  <c r="E134" i="1"/>
  <c r="D134" i="1"/>
  <c r="F132" i="1"/>
  <c r="E132" i="1"/>
  <c r="D132" i="1"/>
  <c r="F128" i="1"/>
  <c r="F127" i="1" s="1"/>
  <c r="E128" i="1"/>
  <c r="E127" i="1" s="1"/>
  <c r="D128" i="1"/>
  <c r="D127" i="1" s="1"/>
  <c r="F124" i="1"/>
  <c r="F123" i="1" s="1"/>
  <c r="E124" i="1"/>
  <c r="E123" i="1" s="1"/>
  <c r="D124" i="1"/>
  <c r="D123" i="1" s="1"/>
  <c r="F121" i="1"/>
  <c r="F120" i="1" s="1"/>
  <c r="E121" i="1"/>
  <c r="E120" i="1" s="1"/>
  <c r="D121" i="1"/>
  <c r="D120" i="1" s="1"/>
  <c r="F118" i="1"/>
  <c r="F117" i="1" s="1"/>
  <c r="E118" i="1"/>
  <c r="E117" i="1" s="1"/>
  <c r="D118" i="1"/>
  <c r="D117" i="1" s="1"/>
  <c r="F113" i="1"/>
  <c r="F112" i="1" s="1"/>
  <c r="E113" i="1"/>
  <c r="E112" i="1" s="1"/>
  <c r="D113" i="1"/>
  <c r="D112" i="1" s="1"/>
  <c r="F108" i="1"/>
  <c r="F107" i="1" s="1"/>
  <c r="E108" i="1"/>
  <c r="E107" i="1" s="1"/>
  <c r="D108" i="1"/>
  <c r="D107" i="1" s="1"/>
  <c r="F102" i="1"/>
  <c r="F101" i="1" s="1"/>
  <c r="E102" i="1"/>
  <c r="E101" i="1" s="1"/>
  <c r="D102" i="1"/>
  <c r="D101" i="1" s="1"/>
  <c r="F95" i="1"/>
  <c r="E95" i="1"/>
  <c r="D95" i="1"/>
  <c r="F93" i="1"/>
  <c r="E93" i="1"/>
  <c r="D93" i="1"/>
  <c r="F89" i="1"/>
  <c r="F88" i="1" s="1"/>
  <c r="E89" i="1"/>
  <c r="E88" i="1" s="1"/>
  <c r="D89" i="1"/>
  <c r="D88" i="1" s="1"/>
  <c r="F85" i="1"/>
  <c r="F84" i="1" s="1"/>
  <c r="E85" i="1"/>
  <c r="E84" i="1" s="1"/>
  <c r="D85" i="1"/>
  <c r="D84" i="1" s="1"/>
  <c r="F82" i="1"/>
  <c r="F81" i="1" s="1"/>
  <c r="E82" i="1"/>
  <c r="E81" i="1" s="1"/>
  <c r="D82" i="1"/>
  <c r="D81" i="1" s="1"/>
  <c r="F79" i="1"/>
  <c r="F78" i="1" s="1"/>
  <c r="E79" i="1"/>
  <c r="E78" i="1" s="1"/>
  <c r="D79" i="1"/>
  <c r="D78" i="1" s="1"/>
  <c r="F76" i="1"/>
  <c r="F75" i="1" s="1"/>
  <c r="E76" i="1"/>
  <c r="E75" i="1" s="1"/>
  <c r="D76" i="1"/>
  <c r="D75" i="1" s="1"/>
  <c r="F72" i="1"/>
  <c r="F71" i="1" s="1"/>
  <c r="E72" i="1"/>
  <c r="E71" i="1" s="1"/>
  <c r="D72" i="1"/>
  <c r="D71" i="1" s="1"/>
  <c r="F69" i="1"/>
  <c r="F68" i="1" s="1"/>
  <c r="E69" i="1"/>
  <c r="E68" i="1" s="1"/>
  <c r="D69" i="1"/>
  <c r="D68" i="1" s="1"/>
  <c r="F66" i="1"/>
  <c r="F65" i="1" s="1"/>
  <c r="E66" i="1"/>
  <c r="E65" i="1" s="1"/>
  <c r="D66" i="1"/>
  <c r="D65" i="1" s="1"/>
  <c r="F63" i="1"/>
  <c r="E63" i="1"/>
  <c r="D63" i="1"/>
  <c r="F61" i="1"/>
  <c r="E61" i="1"/>
  <c r="D61" i="1"/>
  <c r="F59" i="1"/>
  <c r="E59" i="1"/>
  <c r="D59" i="1"/>
  <c r="F56" i="1"/>
  <c r="E56" i="1"/>
  <c r="D56" i="1"/>
  <c r="F54" i="1"/>
  <c r="E54" i="1"/>
  <c r="D54" i="1"/>
  <c r="F52" i="1"/>
  <c r="E52" i="1"/>
  <c r="D52" i="1"/>
  <c r="F48" i="1"/>
  <c r="E48" i="1"/>
  <c r="D48" i="1"/>
  <c r="F45" i="1"/>
  <c r="F44" i="1" s="1"/>
  <c r="E45" i="1"/>
  <c r="E44" i="1" s="1"/>
  <c r="D45" i="1"/>
  <c r="D44" i="1" s="1"/>
  <c r="F42" i="1"/>
  <c r="E42" i="1"/>
  <c r="D42" i="1"/>
  <c r="F40" i="1"/>
  <c r="E40" i="1"/>
  <c r="D40" i="1"/>
  <c r="F36" i="1"/>
  <c r="F35" i="1" s="1"/>
  <c r="E36" i="1"/>
  <c r="E35" i="1" s="1"/>
  <c r="D36" i="1"/>
  <c r="D35" i="1" s="1"/>
  <c r="F33" i="1"/>
  <c r="F32" i="1" s="1"/>
  <c r="E33" i="1"/>
  <c r="E32" i="1" s="1"/>
  <c r="D33" i="1"/>
  <c r="D32" i="1" s="1"/>
  <c r="F30" i="1"/>
  <c r="E30" i="1"/>
  <c r="D30" i="1"/>
  <c r="F28" i="1"/>
  <c r="E28" i="1"/>
  <c r="D28" i="1"/>
  <c r="F26" i="1"/>
  <c r="E26" i="1"/>
  <c r="D26" i="1"/>
  <c r="F23" i="1"/>
  <c r="E23" i="1"/>
  <c r="D23" i="1"/>
  <c r="F21" i="1"/>
  <c r="E21" i="1"/>
  <c r="D21" i="1"/>
  <c r="F19" i="1"/>
  <c r="E19" i="1"/>
  <c r="D19" i="1"/>
  <c r="F16" i="1"/>
  <c r="F15" i="1" s="1"/>
  <c r="E16" i="1"/>
  <c r="E15" i="1" s="1"/>
  <c r="D16" i="1"/>
  <c r="D15" i="1" s="1"/>
  <c r="F12" i="1"/>
  <c r="F11" i="1" s="1"/>
  <c r="E12" i="1"/>
  <c r="E11" i="1" s="1"/>
  <c r="D12" i="1"/>
  <c r="D11" i="1" s="1"/>
  <c r="F482" i="1" l="1"/>
  <c r="N482" i="1" s="1"/>
  <c r="E302" i="1"/>
  <c r="E415" i="1"/>
  <c r="M415" i="1" s="1"/>
  <c r="M416" i="1"/>
  <c r="D449" i="1"/>
  <c r="L449" i="1" s="1"/>
  <c r="L450" i="1"/>
  <c r="E455" i="1"/>
  <c r="M456" i="1"/>
  <c r="F468" i="1"/>
  <c r="N468" i="1" s="1"/>
  <c r="N471" i="1"/>
  <c r="E485" i="1"/>
  <c r="M485" i="1" s="1"/>
  <c r="M486" i="1"/>
  <c r="F501" i="1"/>
  <c r="N501" i="1" s="1"/>
  <c r="N502" i="1"/>
  <c r="E418" i="1"/>
  <c r="M418" i="1" s="1"/>
  <c r="M419" i="1"/>
  <c r="E441" i="1"/>
  <c r="M441" i="1" s="1"/>
  <c r="M442" i="1"/>
  <c r="F474" i="1"/>
  <c r="N474" i="1" s="1"/>
  <c r="N475" i="1"/>
  <c r="D485" i="1"/>
  <c r="L485" i="1" s="1"/>
  <c r="L486" i="1"/>
  <c r="E501" i="1"/>
  <c r="M501" i="1" s="1"/>
  <c r="M502" i="1"/>
  <c r="D418" i="1"/>
  <c r="L418" i="1" s="1"/>
  <c r="L419" i="1"/>
  <c r="D441" i="1"/>
  <c r="L441" i="1" s="1"/>
  <c r="L442" i="1"/>
  <c r="E446" i="1"/>
  <c r="M446" i="1" s="1"/>
  <c r="M447" i="1"/>
  <c r="F449" i="1"/>
  <c r="N449" i="1" s="1"/>
  <c r="N450" i="1"/>
  <c r="E474" i="1"/>
  <c r="M474" i="1" s="1"/>
  <c r="M475" i="1"/>
  <c r="F477" i="1"/>
  <c r="N477" i="1" s="1"/>
  <c r="N478" i="1"/>
  <c r="D489" i="1"/>
  <c r="L489" i="1" s="1"/>
  <c r="L490" i="1"/>
  <c r="D501" i="1"/>
  <c r="L501" i="1" s="1"/>
  <c r="L502" i="1"/>
  <c r="F418" i="1"/>
  <c r="N418" i="1" s="1"/>
  <c r="N419" i="1"/>
  <c r="F441" i="1"/>
  <c r="N441" i="1" s="1"/>
  <c r="N442" i="1"/>
  <c r="D477" i="1"/>
  <c r="L477" i="1" s="1"/>
  <c r="L478" i="1"/>
  <c r="D482" i="1"/>
  <c r="L482" i="1" s="1"/>
  <c r="L483" i="1"/>
  <c r="F489" i="1"/>
  <c r="N489" i="1" s="1"/>
  <c r="N490" i="1"/>
  <c r="E498" i="1"/>
  <c r="M498" i="1" s="1"/>
  <c r="M499" i="1"/>
  <c r="D415" i="1"/>
  <c r="L415" i="1" s="1"/>
  <c r="L416" i="1"/>
  <c r="F446" i="1"/>
  <c r="N446" i="1" s="1"/>
  <c r="N447" i="1"/>
  <c r="D455" i="1"/>
  <c r="L456" i="1"/>
  <c r="E489" i="1"/>
  <c r="M489" i="1" s="1"/>
  <c r="M490" i="1"/>
  <c r="D498" i="1"/>
  <c r="L498" i="1" s="1"/>
  <c r="L499" i="1"/>
  <c r="F415" i="1"/>
  <c r="N415" i="1" s="1"/>
  <c r="N416" i="1"/>
  <c r="D446" i="1"/>
  <c r="L446" i="1" s="1"/>
  <c r="L447" i="1"/>
  <c r="E449" i="1"/>
  <c r="M449" i="1" s="1"/>
  <c r="M450" i="1"/>
  <c r="F455" i="1"/>
  <c r="N456" i="1"/>
  <c r="D474" i="1"/>
  <c r="L474" i="1" s="1"/>
  <c r="L475" i="1"/>
  <c r="E477" i="1"/>
  <c r="M477" i="1" s="1"/>
  <c r="M478" i="1"/>
  <c r="E482" i="1"/>
  <c r="M482" i="1" s="1"/>
  <c r="M483" i="1"/>
  <c r="F485" i="1"/>
  <c r="N485" i="1" s="1"/>
  <c r="N486" i="1"/>
  <c r="F498" i="1"/>
  <c r="N498" i="1" s="1"/>
  <c r="N499" i="1"/>
  <c r="D275" i="1"/>
  <c r="D375" i="1"/>
  <c r="F302" i="1"/>
  <c r="F375" i="1"/>
  <c r="D131" i="1"/>
  <c r="D116" i="1" s="1"/>
  <c r="D214" i="1"/>
  <c r="D213" i="1" s="1"/>
  <c r="F234" i="1"/>
  <c r="E246" i="1"/>
  <c r="E245" i="1" s="1"/>
  <c r="D422" i="1"/>
  <c r="D410" i="1"/>
  <c r="F39" i="1"/>
  <c r="D169" i="1"/>
  <c r="E410" i="1"/>
  <c r="F460" i="1"/>
  <c r="E25" i="1"/>
  <c r="F198" i="1"/>
  <c r="F193" i="1" s="1"/>
  <c r="F214" i="1"/>
  <c r="F213" i="1" s="1"/>
  <c r="F246" i="1"/>
  <c r="F245" i="1" s="1"/>
  <c r="D326" i="1"/>
  <c r="D310" i="1" s="1"/>
  <c r="D309" i="1" s="1"/>
  <c r="D582" i="1" s="1"/>
  <c r="D357" i="1"/>
  <c r="D352" i="1" s="1"/>
  <c r="F493" i="1"/>
  <c r="D548" i="1"/>
  <c r="E92" i="1"/>
  <c r="E91" i="1" s="1"/>
  <c r="D246" i="1"/>
  <c r="D245" i="1" s="1"/>
  <c r="E460" i="1"/>
  <c r="M460" i="1" s="1"/>
  <c r="D295" i="1"/>
  <c r="D302" i="1"/>
  <c r="D18" i="1"/>
  <c r="E39" i="1"/>
  <c r="D51" i="1"/>
  <c r="E51" i="1"/>
  <c r="D74" i="1"/>
  <c r="D150" i="1"/>
  <c r="D175" i="1"/>
  <c r="D174" i="1" s="1"/>
  <c r="F203" i="1"/>
  <c r="D219" i="1"/>
  <c r="F275" i="1"/>
  <c r="F295" i="1"/>
  <c r="E493" i="1"/>
  <c r="F175" i="1"/>
  <c r="F174" i="1" s="1"/>
  <c r="D25" i="1"/>
  <c r="F58" i="1"/>
  <c r="D92" i="1"/>
  <c r="D91" i="1" s="1"/>
  <c r="D234" i="1"/>
  <c r="E326" i="1"/>
  <c r="E310" i="1" s="1"/>
  <c r="E309" i="1" s="1"/>
  <c r="E582" i="1" s="1"/>
  <c r="E234" i="1"/>
  <c r="E352" i="1"/>
  <c r="E548" i="1"/>
  <c r="F74" i="1"/>
  <c r="D203" i="1"/>
  <c r="F260" i="1"/>
  <c r="F410" i="1"/>
  <c r="D468" i="1"/>
  <c r="L468" i="1" s="1"/>
  <c r="D39" i="1"/>
  <c r="F51" i="1"/>
  <c r="F92" i="1"/>
  <c r="F91" i="1" s="1"/>
  <c r="E131" i="1"/>
  <c r="E116" i="1" s="1"/>
  <c r="F131" i="1"/>
  <c r="F116" i="1" s="1"/>
  <c r="E169" i="1"/>
  <c r="F169" i="1"/>
  <c r="E260" i="1"/>
  <c r="E286" i="1"/>
  <c r="E422" i="1"/>
  <c r="F422" i="1"/>
  <c r="D493" i="1"/>
  <c r="F548" i="1"/>
  <c r="F286" i="1"/>
  <c r="F25" i="1"/>
  <c r="D198" i="1"/>
  <c r="D193" i="1" s="1"/>
  <c r="F219" i="1"/>
  <c r="D286" i="1"/>
  <c r="E18" i="1"/>
  <c r="F18" i="1"/>
  <c r="D58" i="1"/>
  <c r="E58" i="1"/>
  <c r="E74" i="1"/>
  <c r="E150" i="1"/>
  <c r="F150" i="1"/>
  <c r="E175" i="1"/>
  <c r="E174" i="1" s="1"/>
  <c r="E198" i="1"/>
  <c r="E193" i="1" s="1"/>
  <c r="E214" i="1"/>
  <c r="E213" i="1" s="1"/>
  <c r="E219" i="1"/>
  <c r="F326" i="1"/>
  <c r="F310" i="1" s="1"/>
  <c r="F309" i="1" s="1"/>
  <c r="F582" i="1" s="1"/>
  <c r="F352" i="1"/>
  <c r="E375" i="1"/>
  <c r="D460" i="1"/>
  <c r="E468" i="1"/>
  <c r="M468" i="1" s="1"/>
  <c r="E203" i="1"/>
  <c r="D260" i="1"/>
  <c r="E275" i="1"/>
  <c r="E295" i="1"/>
  <c r="F481" i="1" l="1"/>
  <c r="N481" i="1" s="1"/>
  <c r="D445" i="1"/>
  <c r="D444" i="1" s="1"/>
  <c r="D403" i="1"/>
  <c r="E294" i="1"/>
  <c r="E581" i="1" s="1"/>
  <c r="D212" i="1"/>
  <c r="D578" i="1" s="1"/>
  <c r="F403" i="1"/>
  <c r="E514" i="1"/>
  <c r="M548" i="1"/>
  <c r="D492" i="1"/>
  <c r="L492" i="1" s="1"/>
  <c r="L493" i="1"/>
  <c r="F492" i="1"/>
  <c r="N492" i="1" s="1"/>
  <c r="N493" i="1"/>
  <c r="D421" i="1"/>
  <c r="L421" i="1" s="1"/>
  <c r="L422" i="1"/>
  <c r="F454" i="1"/>
  <c r="N455" i="1"/>
  <c r="D454" i="1"/>
  <c r="L455" i="1"/>
  <c r="F445" i="1"/>
  <c r="E403" i="1"/>
  <c r="D459" i="1"/>
  <c r="L459" i="1" s="1"/>
  <c r="L460" i="1"/>
  <c r="F421" i="1"/>
  <c r="N421" i="1" s="1"/>
  <c r="N422" i="1"/>
  <c r="E454" i="1"/>
  <c r="M455" i="1"/>
  <c r="E492" i="1"/>
  <c r="M492" i="1" s="1"/>
  <c r="M493" i="1"/>
  <c r="E421" i="1"/>
  <c r="M421" i="1" s="1"/>
  <c r="M422" i="1"/>
  <c r="D514" i="1"/>
  <c r="L548" i="1"/>
  <c r="F459" i="1"/>
  <c r="N459" i="1" s="1"/>
  <c r="N460" i="1"/>
  <c r="D481" i="1"/>
  <c r="L481" i="1" s="1"/>
  <c r="E481" i="1"/>
  <c r="M481" i="1" s="1"/>
  <c r="E445" i="1"/>
  <c r="F514" i="1"/>
  <c r="N548" i="1"/>
  <c r="F10" i="1"/>
  <c r="D274" i="1"/>
  <c r="D580" i="1" s="1"/>
  <c r="D188" i="1"/>
  <c r="D577" i="1" s="1"/>
  <c r="F38" i="1"/>
  <c r="D143" i="1"/>
  <c r="D115" i="1" s="1"/>
  <c r="D576" i="1" s="1"/>
  <c r="E459" i="1"/>
  <c r="M459" i="1" s="1"/>
  <c r="F233" i="1"/>
  <c r="F579" i="1" s="1"/>
  <c r="F294" i="1"/>
  <c r="F581" i="1" s="1"/>
  <c r="D294" i="1"/>
  <c r="D581" i="1" s="1"/>
  <c r="D233" i="1"/>
  <c r="D579" i="1" s="1"/>
  <c r="E10" i="1"/>
  <c r="F212" i="1"/>
  <c r="F578" i="1" s="1"/>
  <c r="F188" i="1"/>
  <c r="F577" i="1" s="1"/>
  <c r="F143" i="1"/>
  <c r="F115" i="1" s="1"/>
  <c r="F576" i="1" s="1"/>
  <c r="D38" i="1"/>
  <c r="D10" i="1"/>
  <c r="E143" i="1"/>
  <c r="E115" i="1" s="1"/>
  <c r="E576" i="1" s="1"/>
  <c r="E38" i="1"/>
  <c r="F274" i="1"/>
  <c r="F580" i="1" s="1"/>
  <c r="E274" i="1"/>
  <c r="E580" i="1" s="1"/>
  <c r="E233" i="1"/>
  <c r="E579" i="1" s="1"/>
  <c r="E188" i="1"/>
  <c r="E577" i="1" s="1"/>
  <c r="E212" i="1"/>
  <c r="E578" i="1" s="1"/>
  <c r="F351" i="1" l="1"/>
  <c r="F584" i="1" s="1"/>
  <c r="D351" i="1"/>
  <c r="D584" i="1" s="1"/>
  <c r="E351" i="1"/>
  <c r="E584" i="1" s="1"/>
  <c r="L445" i="1"/>
  <c r="D458" i="1"/>
  <c r="L458" i="1" s="1"/>
  <c r="L514" i="1"/>
  <c r="D588" i="1"/>
  <c r="L444" i="1"/>
  <c r="D585" i="1"/>
  <c r="M514" i="1"/>
  <c r="E588" i="1"/>
  <c r="N514" i="1"/>
  <c r="F588" i="1"/>
  <c r="D453" i="1"/>
  <c r="L454" i="1"/>
  <c r="E458" i="1"/>
  <c r="F458" i="1"/>
  <c r="E444" i="1"/>
  <c r="M445" i="1"/>
  <c r="E453" i="1"/>
  <c r="M454" i="1"/>
  <c r="F444" i="1"/>
  <c r="N445" i="1"/>
  <c r="F453" i="1"/>
  <c r="N454" i="1"/>
  <c r="F9" i="1"/>
  <c r="D9" i="1"/>
  <c r="D575" i="1" s="1"/>
  <c r="D612" i="1" s="1"/>
  <c r="E9" i="1"/>
  <c r="E575" i="1" s="1"/>
  <c r="D587" i="1" l="1"/>
  <c r="M453" i="1"/>
  <c r="E586" i="1"/>
  <c r="F569" i="1"/>
  <c r="N569" i="1" s="1"/>
  <c r="F575" i="1"/>
  <c r="N444" i="1"/>
  <c r="F585" i="1"/>
  <c r="M444" i="1"/>
  <c r="E585" i="1"/>
  <c r="L453" i="1"/>
  <c r="D586" i="1"/>
  <c r="N453" i="1"/>
  <c r="F586" i="1"/>
  <c r="M458" i="1"/>
  <c r="E587" i="1"/>
  <c r="N458" i="1"/>
  <c r="F587" i="1"/>
  <c r="D569" i="1"/>
  <c r="E569" i="1"/>
  <c r="M122" i="1"/>
  <c r="N122" i="1"/>
  <c r="L123" i="1"/>
  <c r="M123" i="1"/>
  <c r="N123" i="1"/>
  <c r="F572" i="1" l="1"/>
  <c r="D572" i="1"/>
  <c r="L569" i="1"/>
  <c r="E572" i="1"/>
  <c r="M569" i="1"/>
  <c r="M121" i="1"/>
  <c r="N121" i="1"/>
  <c r="F617" i="1" l="1"/>
  <c r="E623" i="1"/>
  <c r="D625" i="1"/>
  <c r="F623" i="1"/>
  <c r="E622" i="1"/>
  <c r="E625" i="1"/>
  <c r="D623" i="1"/>
  <c r="F625" i="1"/>
  <c r="D619" i="1"/>
  <c r="E619" i="1"/>
  <c r="E617" i="1"/>
  <c r="F619" i="1"/>
  <c r="F616" i="1" l="1"/>
  <c r="F621" i="1"/>
  <c r="D621" i="1"/>
  <c r="E618" i="1"/>
  <c r="D617" i="1"/>
  <c r="D618" i="1"/>
  <c r="F618" i="1"/>
  <c r="E621" i="1"/>
  <c r="D616" i="1"/>
  <c r="F622" i="1"/>
  <c r="D624" i="1"/>
  <c r="F624" i="1"/>
  <c r="D622" i="1"/>
  <c r="E624" i="1"/>
  <c r="E616" i="1"/>
  <c r="D620" i="1"/>
  <c r="F620" i="1"/>
  <c r="E620" i="1"/>
  <c r="L122" i="1" l="1"/>
  <c r="L121" i="1" l="1"/>
  <c r="N192" i="1"/>
  <c r="E614" i="1"/>
  <c r="L214" i="1"/>
  <c r="L193" i="1"/>
  <c r="L120" i="1"/>
  <c r="L13" i="1"/>
  <c r="M13" i="1"/>
  <c r="N13" i="1"/>
  <c r="L14" i="1"/>
  <c r="M14" i="1"/>
  <c r="N14" i="1"/>
  <c r="L17" i="1"/>
  <c r="M17" i="1"/>
  <c r="N17" i="1"/>
  <c r="L20" i="1"/>
  <c r="M20" i="1"/>
  <c r="N20" i="1"/>
  <c r="L23" i="1"/>
  <c r="M23" i="1"/>
  <c r="N23" i="1"/>
  <c r="L25" i="1"/>
  <c r="M25" i="1"/>
  <c r="N25" i="1"/>
  <c r="L27" i="1"/>
  <c r="M27" i="1"/>
  <c r="N27" i="1"/>
  <c r="L30" i="1"/>
  <c r="M30" i="1"/>
  <c r="N30" i="1"/>
  <c r="L32" i="1"/>
  <c r="M32" i="1"/>
  <c r="N32" i="1"/>
  <c r="L35" i="1"/>
  <c r="M35" i="1"/>
  <c r="N35" i="1"/>
  <c r="L38" i="1"/>
  <c r="M38" i="1"/>
  <c r="N38" i="1"/>
  <c r="L42" i="1"/>
  <c r="M42" i="1"/>
  <c r="N42" i="1"/>
  <c r="L44" i="1"/>
  <c r="M44" i="1"/>
  <c r="N44" i="1"/>
  <c r="L47" i="1"/>
  <c r="M47" i="1"/>
  <c r="N47" i="1"/>
  <c r="L50" i="1"/>
  <c r="M50" i="1"/>
  <c r="N50" i="1"/>
  <c r="L53" i="1"/>
  <c r="M53" i="1"/>
  <c r="N53" i="1"/>
  <c r="L55" i="1"/>
  <c r="M55" i="1"/>
  <c r="N55" i="1"/>
  <c r="L57" i="1"/>
  <c r="M57" i="1"/>
  <c r="N57" i="1"/>
  <c r="L59" i="1"/>
  <c r="M59" i="1"/>
  <c r="N59" i="1"/>
  <c r="L62" i="1"/>
  <c r="M62" i="1"/>
  <c r="N62" i="1"/>
  <c r="L64" i="1"/>
  <c r="M64" i="1"/>
  <c r="N64" i="1"/>
  <c r="L66" i="1"/>
  <c r="M66" i="1"/>
  <c r="N66" i="1"/>
  <c r="L69" i="1"/>
  <c r="M69" i="1"/>
  <c r="N69" i="1"/>
  <c r="L72" i="1"/>
  <c r="M72" i="1"/>
  <c r="N72" i="1"/>
  <c r="L75" i="1"/>
  <c r="M75" i="1"/>
  <c r="N75" i="1"/>
  <c r="L79" i="1"/>
  <c r="M79" i="1"/>
  <c r="N79" i="1"/>
  <c r="L82" i="1"/>
  <c r="M82" i="1"/>
  <c r="N82" i="1"/>
  <c r="L85" i="1"/>
  <c r="M85" i="1"/>
  <c r="N85" i="1"/>
  <c r="L88" i="1"/>
  <c r="M88" i="1"/>
  <c r="N88" i="1"/>
  <c r="L89" i="1"/>
  <c r="M89" i="1"/>
  <c r="N89" i="1"/>
  <c r="L93" i="1"/>
  <c r="M93" i="1"/>
  <c r="N93" i="1"/>
  <c r="L95" i="1"/>
  <c r="M95" i="1"/>
  <c r="N95" i="1"/>
  <c r="L96" i="1"/>
  <c r="M96" i="1"/>
  <c r="N96" i="1"/>
  <c r="L97" i="1"/>
  <c r="M97" i="1"/>
  <c r="N97" i="1"/>
  <c r="L98" i="1"/>
  <c r="M98" i="1"/>
  <c r="N98" i="1"/>
  <c r="L101" i="1"/>
  <c r="M101" i="1"/>
  <c r="N101" i="1"/>
  <c r="L102" i="1"/>
  <c r="M102" i="1"/>
  <c r="N102" i="1"/>
  <c r="L103" i="1"/>
  <c r="M103" i="1"/>
  <c r="N103" i="1"/>
  <c r="L106" i="1"/>
  <c r="M106" i="1"/>
  <c r="N106" i="1"/>
  <c r="L107" i="1"/>
  <c r="M107" i="1"/>
  <c r="N107" i="1"/>
  <c r="L108" i="1"/>
  <c r="M108" i="1"/>
  <c r="N108" i="1"/>
  <c r="L111" i="1"/>
  <c r="M111" i="1"/>
  <c r="N111" i="1"/>
  <c r="M113" i="1"/>
  <c r="N113" i="1"/>
  <c r="M114" i="1"/>
  <c r="N114" i="1"/>
  <c r="M115" i="1"/>
  <c r="N115" i="1"/>
  <c r="L116" i="1"/>
  <c r="M116" i="1"/>
  <c r="N116" i="1"/>
  <c r="M117" i="1"/>
  <c r="N117" i="1"/>
  <c r="M118" i="1"/>
  <c r="N118" i="1"/>
  <c r="L119" i="1"/>
  <c r="M119" i="1"/>
  <c r="N119" i="1"/>
  <c r="M120" i="1"/>
  <c r="N120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36" i="1"/>
  <c r="M136" i="1"/>
  <c r="N136" i="1"/>
  <c r="L137" i="1"/>
  <c r="M137" i="1"/>
  <c r="N137" i="1"/>
  <c r="L138" i="1"/>
  <c r="M138" i="1"/>
  <c r="N138" i="1"/>
  <c r="L139" i="1"/>
  <c r="M139" i="1"/>
  <c r="N139" i="1"/>
  <c r="L140" i="1"/>
  <c r="M140" i="1"/>
  <c r="N140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L163" i="1"/>
  <c r="M163" i="1"/>
  <c r="N163" i="1"/>
  <c r="L164" i="1"/>
  <c r="M164" i="1"/>
  <c r="N164" i="1"/>
  <c r="L165" i="1"/>
  <c r="M165" i="1"/>
  <c r="N165" i="1"/>
  <c r="L166" i="1"/>
  <c r="M166" i="1"/>
  <c r="N166" i="1"/>
  <c r="L167" i="1"/>
  <c r="M167" i="1"/>
  <c r="N167" i="1"/>
  <c r="L168" i="1"/>
  <c r="M168" i="1"/>
  <c r="N168" i="1"/>
  <c r="L169" i="1"/>
  <c r="M169" i="1"/>
  <c r="N169" i="1"/>
  <c r="L170" i="1"/>
  <c r="M170" i="1"/>
  <c r="N170" i="1"/>
  <c r="L171" i="1"/>
  <c r="M171" i="1"/>
  <c r="N171" i="1"/>
  <c r="L172" i="1"/>
  <c r="M172" i="1"/>
  <c r="N172" i="1"/>
  <c r="L173" i="1"/>
  <c r="M173" i="1"/>
  <c r="N173" i="1"/>
  <c r="L174" i="1"/>
  <c r="M174" i="1"/>
  <c r="N174" i="1"/>
  <c r="L175" i="1"/>
  <c r="M175" i="1"/>
  <c r="N175" i="1"/>
  <c r="L176" i="1"/>
  <c r="M176" i="1"/>
  <c r="N176" i="1"/>
  <c r="L177" i="1"/>
  <c r="M177" i="1"/>
  <c r="N177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L191" i="1"/>
  <c r="M191" i="1"/>
  <c r="N191" i="1"/>
  <c r="M193" i="1"/>
  <c r="N193" i="1"/>
  <c r="L194" i="1"/>
  <c r="M194" i="1"/>
  <c r="N194" i="1"/>
  <c r="L195" i="1"/>
  <c r="M195" i="1"/>
  <c r="N195" i="1"/>
  <c r="L196" i="1"/>
  <c r="M196" i="1"/>
  <c r="N196" i="1"/>
  <c r="L197" i="1"/>
  <c r="M197" i="1"/>
  <c r="N197" i="1"/>
  <c r="L198" i="1"/>
  <c r="M198" i="1"/>
  <c r="N198" i="1"/>
  <c r="L199" i="1"/>
  <c r="M199" i="1"/>
  <c r="N199" i="1"/>
  <c r="L200" i="1"/>
  <c r="M200" i="1"/>
  <c r="N200" i="1"/>
  <c r="L201" i="1"/>
  <c r="M201" i="1"/>
  <c r="N201" i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M214" i="1"/>
  <c r="N214" i="1"/>
  <c r="L215" i="1"/>
  <c r="M215" i="1"/>
  <c r="N215" i="1"/>
  <c r="L216" i="1"/>
  <c r="M216" i="1"/>
  <c r="N216" i="1"/>
  <c r="L220" i="1"/>
  <c r="M220" i="1"/>
  <c r="N220" i="1"/>
  <c r="L221" i="1"/>
  <c r="M221" i="1"/>
  <c r="N221" i="1"/>
  <c r="L222" i="1"/>
  <c r="M222" i="1"/>
  <c r="N222" i="1"/>
  <c r="L223" i="1"/>
  <c r="M223" i="1"/>
  <c r="N223" i="1"/>
  <c r="L224" i="1"/>
  <c r="M224" i="1"/>
  <c r="N224" i="1"/>
  <c r="L225" i="1"/>
  <c r="M225" i="1"/>
  <c r="N225" i="1"/>
  <c r="L226" i="1"/>
  <c r="M226" i="1"/>
  <c r="N226" i="1"/>
  <c r="L227" i="1"/>
  <c r="M227" i="1"/>
  <c r="N227" i="1"/>
  <c r="L228" i="1"/>
  <c r="M228" i="1"/>
  <c r="N228" i="1"/>
  <c r="L229" i="1"/>
  <c r="M229" i="1"/>
  <c r="N229" i="1"/>
  <c r="L230" i="1"/>
  <c r="M230" i="1"/>
  <c r="N230" i="1"/>
  <c r="L231" i="1"/>
  <c r="M231" i="1"/>
  <c r="N231" i="1"/>
  <c r="L232" i="1"/>
  <c r="M232" i="1"/>
  <c r="N232" i="1"/>
  <c r="L233" i="1"/>
  <c r="M233" i="1"/>
  <c r="N233" i="1"/>
  <c r="L234" i="1"/>
  <c r="M234" i="1"/>
  <c r="N234" i="1"/>
  <c r="L235" i="1"/>
  <c r="M235" i="1"/>
  <c r="N235" i="1"/>
  <c r="L236" i="1"/>
  <c r="M236" i="1"/>
  <c r="N236" i="1"/>
  <c r="L237" i="1"/>
  <c r="M237" i="1"/>
  <c r="N237" i="1"/>
  <c r="L238" i="1"/>
  <c r="M238" i="1"/>
  <c r="N238" i="1"/>
  <c r="L239" i="1"/>
  <c r="M239" i="1"/>
  <c r="N239" i="1"/>
  <c r="L240" i="1"/>
  <c r="M240" i="1"/>
  <c r="N240" i="1"/>
  <c r="L241" i="1"/>
  <c r="M241" i="1"/>
  <c r="N241" i="1"/>
  <c r="L242" i="1"/>
  <c r="M242" i="1"/>
  <c r="N242" i="1"/>
  <c r="L243" i="1"/>
  <c r="M243" i="1"/>
  <c r="N243" i="1"/>
  <c r="L244" i="1"/>
  <c r="M244" i="1"/>
  <c r="N244" i="1"/>
  <c r="L245" i="1"/>
  <c r="M245" i="1"/>
  <c r="N245" i="1"/>
  <c r="L246" i="1"/>
  <c r="M246" i="1"/>
  <c r="N246" i="1"/>
  <c r="L247" i="1"/>
  <c r="M247" i="1"/>
  <c r="N247" i="1"/>
  <c r="L248" i="1"/>
  <c r="M248" i="1"/>
  <c r="N248" i="1"/>
  <c r="L249" i="1"/>
  <c r="M249" i="1"/>
  <c r="N249" i="1"/>
  <c r="L250" i="1"/>
  <c r="M250" i="1"/>
  <c r="N250" i="1"/>
  <c r="L251" i="1"/>
  <c r="M251" i="1"/>
  <c r="N251" i="1"/>
  <c r="L252" i="1"/>
  <c r="M252" i="1"/>
  <c r="N252" i="1"/>
  <c r="L253" i="1"/>
  <c r="M253" i="1"/>
  <c r="N253" i="1"/>
  <c r="L254" i="1"/>
  <c r="M254" i="1"/>
  <c r="N254" i="1"/>
  <c r="L255" i="1"/>
  <c r="M255" i="1"/>
  <c r="N255" i="1"/>
  <c r="L256" i="1"/>
  <c r="M256" i="1"/>
  <c r="N256" i="1"/>
  <c r="L257" i="1"/>
  <c r="M257" i="1"/>
  <c r="N257" i="1"/>
  <c r="L258" i="1"/>
  <c r="M258" i="1"/>
  <c r="N258" i="1"/>
  <c r="L259" i="1"/>
  <c r="M259" i="1"/>
  <c r="N259" i="1"/>
  <c r="L260" i="1"/>
  <c r="M260" i="1"/>
  <c r="N260" i="1"/>
  <c r="L261" i="1"/>
  <c r="M261" i="1"/>
  <c r="N261" i="1"/>
  <c r="L262" i="1"/>
  <c r="M262" i="1"/>
  <c r="N262" i="1"/>
  <c r="L263" i="1"/>
  <c r="M263" i="1"/>
  <c r="N263" i="1"/>
  <c r="L264" i="1"/>
  <c r="M264" i="1"/>
  <c r="N264" i="1"/>
  <c r="L265" i="1"/>
  <c r="M265" i="1"/>
  <c r="N265" i="1"/>
  <c r="L266" i="1"/>
  <c r="M266" i="1"/>
  <c r="N266" i="1"/>
  <c r="L267" i="1"/>
  <c r="M267" i="1"/>
  <c r="N267" i="1"/>
  <c r="L268" i="1"/>
  <c r="M268" i="1"/>
  <c r="N268" i="1"/>
  <c r="L269" i="1"/>
  <c r="M269" i="1"/>
  <c r="N269" i="1"/>
  <c r="L270" i="1"/>
  <c r="M270" i="1"/>
  <c r="N270" i="1"/>
  <c r="L271" i="1"/>
  <c r="M271" i="1"/>
  <c r="N271" i="1"/>
  <c r="L272" i="1"/>
  <c r="M272" i="1"/>
  <c r="N272" i="1"/>
  <c r="L273" i="1"/>
  <c r="M273" i="1"/>
  <c r="N273" i="1"/>
  <c r="L274" i="1"/>
  <c r="M274" i="1"/>
  <c r="N274" i="1"/>
  <c r="L275" i="1"/>
  <c r="M275" i="1"/>
  <c r="N275" i="1"/>
  <c r="L276" i="1"/>
  <c r="M276" i="1"/>
  <c r="N276" i="1"/>
  <c r="L277" i="1"/>
  <c r="M277" i="1"/>
  <c r="N277" i="1"/>
  <c r="L278" i="1"/>
  <c r="M278" i="1"/>
  <c r="N278" i="1"/>
  <c r="L279" i="1"/>
  <c r="M279" i="1"/>
  <c r="N279" i="1"/>
  <c r="L280" i="1"/>
  <c r="M280" i="1"/>
  <c r="N280" i="1"/>
  <c r="L281" i="1"/>
  <c r="M281" i="1"/>
  <c r="N281" i="1"/>
  <c r="L282" i="1"/>
  <c r="M282" i="1"/>
  <c r="N282" i="1"/>
  <c r="L283" i="1"/>
  <c r="M283" i="1"/>
  <c r="N283" i="1"/>
  <c r="L284" i="1"/>
  <c r="M284" i="1"/>
  <c r="N284" i="1"/>
  <c r="L285" i="1"/>
  <c r="M285" i="1"/>
  <c r="N285" i="1"/>
  <c r="L286" i="1"/>
  <c r="M286" i="1"/>
  <c r="N286" i="1"/>
  <c r="L287" i="1"/>
  <c r="M287" i="1"/>
  <c r="N287" i="1"/>
  <c r="L288" i="1"/>
  <c r="M288" i="1"/>
  <c r="N288" i="1"/>
  <c r="L289" i="1"/>
  <c r="M289" i="1"/>
  <c r="N289" i="1"/>
  <c r="L290" i="1"/>
  <c r="M290" i="1"/>
  <c r="N290" i="1"/>
  <c r="L291" i="1"/>
  <c r="M291" i="1"/>
  <c r="N291" i="1"/>
  <c r="L292" i="1"/>
  <c r="M292" i="1"/>
  <c r="N292" i="1"/>
  <c r="L293" i="1"/>
  <c r="M293" i="1"/>
  <c r="N293" i="1"/>
  <c r="L294" i="1"/>
  <c r="M294" i="1"/>
  <c r="N294" i="1"/>
  <c r="L295" i="1"/>
  <c r="M295" i="1"/>
  <c r="N295" i="1"/>
  <c r="L296" i="1"/>
  <c r="M296" i="1"/>
  <c r="N296" i="1"/>
  <c r="L297" i="1"/>
  <c r="M297" i="1"/>
  <c r="N297" i="1"/>
  <c r="L298" i="1"/>
  <c r="M298" i="1"/>
  <c r="N298" i="1"/>
  <c r="L299" i="1"/>
  <c r="M299" i="1"/>
  <c r="N299" i="1"/>
  <c r="L300" i="1"/>
  <c r="M300" i="1"/>
  <c r="N300" i="1"/>
  <c r="L301" i="1"/>
  <c r="M301" i="1"/>
  <c r="N301" i="1"/>
  <c r="L302" i="1"/>
  <c r="M302" i="1"/>
  <c r="N302" i="1"/>
  <c r="L303" i="1"/>
  <c r="M303" i="1"/>
  <c r="N303" i="1"/>
  <c r="L304" i="1"/>
  <c r="M304" i="1"/>
  <c r="N304" i="1"/>
  <c r="L305" i="1"/>
  <c r="M305" i="1"/>
  <c r="N305" i="1"/>
  <c r="L306" i="1"/>
  <c r="M306" i="1"/>
  <c r="N306" i="1"/>
  <c r="L307" i="1"/>
  <c r="M307" i="1"/>
  <c r="N307" i="1"/>
  <c r="L308" i="1"/>
  <c r="M308" i="1"/>
  <c r="N308" i="1"/>
  <c r="L309" i="1"/>
  <c r="M309" i="1"/>
  <c r="N309" i="1"/>
  <c r="L310" i="1"/>
  <c r="M310" i="1"/>
  <c r="N310" i="1"/>
  <c r="L311" i="1"/>
  <c r="M311" i="1"/>
  <c r="N311" i="1"/>
  <c r="L312" i="1"/>
  <c r="M312" i="1"/>
  <c r="N312" i="1"/>
  <c r="L313" i="1"/>
  <c r="M313" i="1"/>
  <c r="N313" i="1"/>
  <c r="L314" i="1"/>
  <c r="M314" i="1"/>
  <c r="N314" i="1"/>
  <c r="L315" i="1"/>
  <c r="M315" i="1"/>
  <c r="N315" i="1"/>
  <c r="L316" i="1"/>
  <c r="M316" i="1"/>
  <c r="N316" i="1"/>
  <c r="L317" i="1"/>
  <c r="M317" i="1"/>
  <c r="N317" i="1"/>
  <c r="L318" i="1"/>
  <c r="M318" i="1"/>
  <c r="N318" i="1"/>
  <c r="L319" i="1"/>
  <c r="M319" i="1"/>
  <c r="N319" i="1"/>
  <c r="L320" i="1"/>
  <c r="M320" i="1"/>
  <c r="N320" i="1"/>
  <c r="L321" i="1"/>
  <c r="M321" i="1"/>
  <c r="N321" i="1"/>
  <c r="L322" i="1"/>
  <c r="M322" i="1"/>
  <c r="N322" i="1"/>
  <c r="L323" i="1"/>
  <c r="M323" i="1"/>
  <c r="N323" i="1"/>
  <c r="L324" i="1"/>
  <c r="M324" i="1"/>
  <c r="N324" i="1"/>
  <c r="L325" i="1"/>
  <c r="M325" i="1"/>
  <c r="N325" i="1"/>
  <c r="L326" i="1"/>
  <c r="M326" i="1"/>
  <c r="N326" i="1"/>
  <c r="L327" i="1"/>
  <c r="M327" i="1"/>
  <c r="N327" i="1"/>
  <c r="L328" i="1"/>
  <c r="M328" i="1"/>
  <c r="N328" i="1"/>
  <c r="L329" i="1"/>
  <c r="M329" i="1"/>
  <c r="N329" i="1"/>
  <c r="L330" i="1"/>
  <c r="M330" i="1"/>
  <c r="N330" i="1"/>
  <c r="L331" i="1"/>
  <c r="M331" i="1"/>
  <c r="N331" i="1"/>
  <c r="L332" i="1"/>
  <c r="M332" i="1"/>
  <c r="N332" i="1"/>
  <c r="L333" i="1"/>
  <c r="M333" i="1"/>
  <c r="N333" i="1"/>
  <c r="L334" i="1"/>
  <c r="M334" i="1"/>
  <c r="N334" i="1"/>
  <c r="L335" i="1"/>
  <c r="M335" i="1"/>
  <c r="N335" i="1"/>
  <c r="L336" i="1"/>
  <c r="M336" i="1"/>
  <c r="N336" i="1"/>
  <c r="L337" i="1"/>
  <c r="M337" i="1"/>
  <c r="N337" i="1"/>
  <c r="L338" i="1"/>
  <c r="M338" i="1"/>
  <c r="N338" i="1"/>
  <c r="L339" i="1"/>
  <c r="M339" i="1"/>
  <c r="N339" i="1"/>
  <c r="L340" i="1"/>
  <c r="M340" i="1"/>
  <c r="N340" i="1"/>
  <c r="L341" i="1"/>
  <c r="M341" i="1"/>
  <c r="N341" i="1"/>
  <c r="L342" i="1"/>
  <c r="M342" i="1"/>
  <c r="N342" i="1"/>
  <c r="L343" i="1"/>
  <c r="M343" i="1"/>
  <c r="N343" i="1"/>
  <c r="L344" i="1"/>
  <c r="M344" i="1"/>
  <c r="N344" i="1"/>
  <c r="L345" i="1"/>
  <c r="M345" i="1"/>
  <c r="N345" i="1"/>
  <c r="L346" i="1"/>
  <c r="M346" i="1"/>
  <c r="N346" i="1"/>
  <c r="L347" i="1"/>
  <c r="M347" i="1"/>
  <c r="N347" i="1"/>
  <c r="L348" i="1"/>
  <c r="M348" i="1"/>
  <c r="N348" i="1"/>
  <c r="L349" i="1"/>
  <c r="M349" i="1"/>
  <c r="N349" i="1"/>
  <c r="L350" i="1"/>
  <c r="M350" i="1"/>
  <c r="N350" i="1"/>
  <c r="L351" i="1"/>
  <c r="M351" i="1"/>
  <c r="N351" i="1"/>
  <c r="L352" i="1"/>
  <c r="M352" i="1"/>
  <c r="N352" i="1"/>
  <c r="L353" i="1"/>
  <c r="M353" i="1"/>
  <c r="N353" i="1"/>
  <c r="L354" i="1"/>
  <c r="M354" i="1"/>
  <c r="N354" i="1"/>
  <c r="L355" i="1"/>
  <c r="M355" i="1"/>
  <c r="N355" i="1"/>
  <c r="L356" i="1"/>
  <c r="M356" i="1"/>
  <c r="N356" i="1"/>
  <c r="L357" i="1"/>
  <c r="M357" i="1"/>
  <c r="N357" i="1"/>
  <c r="L358" i="1"/>
  <c r="M358" i="1"/>
  <c r="N358" i="1"/>
  <c r="L359" i="1"/>
  <c r="M359" i="1"/>
  <c r="N359" i="1"/>
  <c r="L360" i="1"/>
  <c r="M360" i="1"/>
  <c r="N360" i="1"/>
  <c r="L361" i="1"/>
  <c r="M361" i="1"/>
  <c r="N361" i="1"/>
  <c r="L362" i="1"/>
  <c r="M362" i="1"/>
  <c r="N362" i="1"/>
  <c r="L363" i="1"/>
  <c r="M363" i="1"/>
  <c r="N363" i="1"/>
  <c r="L364" i="1"/>
  <c r="M364" i="1"/>
  <c r="N364" i="1"/>
  <c r="L365" i="1"/>
  <c r="M365" i="1"/>
  <c r="N365" i="1"/>
  <c r="L366" i="1"/>
  <c r="M366" i="1"/>
  <c r="N366" i="1"/>
  <c r="L367" i="1"/>
  <c r="M367" i="1"/>
  <c r="N367" i="1"/>
  <c r="L368" i="1"/>
  <c r="M368" i="1"/>
  <c r="N368" i="1"/>
  <c r="L369" i="1"/>
  <c r="M369" i="1"/>
  <c r="N369" i="1"/>
  <c r="L370" i="1"/>
  <c r="M370" i="1"/>
  <c r="N370" i="1"/>
  <c r="L371" i="1"/>
  <c r="M371" i="1"/>
  <c r="N371" i="1"/>
  <c r="L372" i="1"/>
  <c r="M372" i="1"/>
  <c r="N372" i="1"/>
  <c r="L373" i="1"/>
  <c r="M373" i="1"/>
  <c r="N373" i="1"/>
  <c r="L374" i="1"/>
  <c r="M374" i="1"/>
  <c r="N374" i="1"/>
  <c r="L375" i="1"/>
  <c r="M375" i="1"/>
  <c r="N375" i="1"/>
  <c r="L376" i="1"/>
  <c r="M376" i="1"/>
  <c r="N376" i="1"/>
  <c r="L377" i="1"/>
  <c r="M377" i="1"/>
  <c r="N377" i="1"/>
  <c r="L378" i="1"/>
  <c r="M378" i="1"/>
  <c r="N378" i="1"/>
  <c r="L379" i="1"/>
  <c r="M379" i="1"/>
  <c r="N379" i="1"/>
  <c r="L380" i="1"/>
  <c r="M380" i="1"/>
  <c r="N380" i="1"/>
  <c r="L381" i="1"/>
  <c r="M381" i="1"/>
  <c r="N381" i="1"/>
  <c r="L382" i="1"/>
  <c r="M382" i="1"/>
  <c r="N382" i="1"/>
  <c r="L383" i="1"/>
  <c r="M383" i="1"/>
  <c r="N383" i="1"/>
  <c r="L384" i="1"/>
  <c r="M384" i="1"/>
  <c r="N384" i="1"/>
  <c r="L385" i="1"/>
  <c r="M385" i="1"/>
  <c r="N385" i="1"/>
  <c r="L386" i="1"/>
  <c r="M386" i="1"/>
  <c r="N386" i="1"/>
  <c r="L387" i="1"/>
  <c r="M387" i="1"/>
  <c r="N387" i="1"/>
  <c r="L388" i="1"/>
  <c r="M388" i="1"/>
  <c r="N388" i="1"/>
  <c r="L389" i="1"/>
  <c r="M389" i="1"/>
  <c r="N389" i="1"/>
  <c r="L390" i="1"/>
  <c r="M390" i="1"/>
  <c r="N390" i="1"/>
  <c r="L391" i="1"/>
  <c r="M391" i="1"/>
  <c r="N391" i="1"/>
  <c r="L392" i="1"/>
  <c r="M392" i="1"/>
  <c r="N392" i="1"/>
  <c r="L393" i="1"/>
  <c r="M393" i="1"/>
  <c r="N393" i="1"/>
  <c r="L394" i="1"/>
  <c r="M394" i="1"/>
  <c r="N394" i="1"/>
  <c r="L395" i="1"/>
  <c r="M395" i="1"/>
  <c r="N395" i="1"/>
  <c r="L396" i="1"/>
  <c r="M396" i="1"/>
  <c r="N396" i="1"/>
  <c r="L397" i="1"/>
  <c r="M397" i="1"/>
  <c r="N397" i="1"/>
  <c r="L398" i="1"/>
  <c r="M398" i="1"/>
  <c r="N398" i="1"/>
  <c r="L399" i="1"/>
  <c r="M399" i="1"/>
  <c r="N399" i="1"/>
  <c r="L400" i="1"/>
  <c r="M400" i="1"/>
  <c r="N400" i="1"/>
  <c r="L401" i="1"/>
  <c r="M401" i="1"/>
  <c r="N401" i="1"/>
  <c r="L402" i="1"/>
  <c r="M402" i="1"/>
  <c r="N402" i="1"/>
  <c r="L403" i="1"/>
  <c r="M403" i="1"/>
  <c r="N403" i="1"/>
  <c r="L404" i="1"/>
  <c r="M404" i="1"/>
  <c r="N404" i="1"/>
  <c r="L405" i="1"/>
  <c r="M405" i="1"/>
  <c r="N405" i="1"/>
  <c r="L406" i="1"/>
  <c r="M406" i="1"/>
  <c r="N406" i="1"/>
  <c r="L407" i="1"/>
  <c r="M407" i="1"/>
  <c r="N407" i="1"/>
  <c r="L408" i="1"/>
  <c r="M408" i="1"/>
  <c r="N408" i="1"/>
  <c r="L409" i="1"/>
  <c r="M409" i="1"/>
  <c r="N409" i="1"/>
  <c r="L410" i="1"/>
  <c r="M410" i="1"/>
  <c r="N410" i="1"/>
  <c r="L411" i="1"/>
  <c r="M411" i="1"/>
  <c r="N411" i="1"/>
  <c r="L412" i="1"/>
  <c r="M412" i="1"/>
  <c r="N412" i="1"/>
  <c r="L413" i="1"/>
  <c r="M413" i="1"/>
  <c r="N413" i="1"/>
  <c r="N65" i="1" l="1"/>
  <c r="M178" i="1"/>
  <c r="L178" i="1"/>
  <c r="F614" i="1"/>
  <c r="N178" i="1"/>
  <c r="M192" i="1"/>
  <c r="L24" i="1"/>
  <c r="L46" i="1"/>
  <c r="L56" i="1"/>
  <c r="L65" i="1"/>
  <c r="L78" i="1"/>
  <c r="L92" i="1"/>
  <c r="L110" i="1"/>
  <c r="N26" i="1"/>
  <c r="N31" i="1"/>
  <c r="N43" i="1"/>
  <c r="N54" i="1"/>
  <c r="N58" i="1"/>
  <c r="N63" i="1"/>
  <c r="N94" i="1"/>
  <c r="E615" i="1"/>
  <c r="D615" i="1"/>
  <c r="L31" i="1"/>
  <c r="L43" i="1"/>
  <c r="L54" i="1"/>
  <c r="L63" i="1"/>
  <c r="L74" i="1"/>
  <c r="M26" i="1"/>
  <c r="M31" i="1"/>
  <c r="M43" i="1"/>
  <c r="M54" i="1"/>
  <c r="M58" i="1"/>
  <c r="M63" i="1"/>
  <c r="M94" i="1"/>
  <c r="F615" i="1"/>
  <c r="L19" i="1"/>
  <c r="L52" i="1"/>
  <c r="L61" i="1"/>
  <c r="L71" i="1"/>
  <c r="N19" i="1"/>
  <c r="N24" i="1"/>
  <c r="N56" i="1"/>
  <c r="N78" i="1"/>
  <c r="N92" i="1"/>
  <c r="L153" i="1"/>
  <c r="L26" i="1"/>
  <c r="L49" i="1"/>
  <c r="L58" i="1"/>
  <c r="L68" i="1"/>
  <c r="L94" i="1"/>
  <c r="M24" i="1"/>
  <c r="M52" i="1"/>
  <c r="M56" i="1"/>
  <c r="M65" i="1"/>
  <c r="M92" i="1"/>
  <c r="N16" i="1"/>
  <c r="M153" i="1"/>
  <c r="M46" i="1"/>
  <c r="F613" i="1"/>
  <c r="N153" i="1"/>
  <c r="M112" i="1"/>
  <c r="M105" i="1"/>
  <c r="M84" i="1"/>
  <c r="L118" i="1"/>
  <c r="L115" i="1"/>
  <c r="N84" i="1"/>
  <c r="N12" i="1"/>
  <c r="N29" i="1"/>
  <c r="M41" i="1"/>
  <c r="M61" i="1"/>
  <c r="L41" i="1"/>
  <c r="L29" i="1"/>
  <c r="L22" i="1"/>
  <c r="L16" i="1"/>
  <c r="L12" i="1"/>
  <c r="M74" i="1"/>
  <c r="N105" i="1"/>
  <c r="N49" i="1"/>
  <c r="M100" i="1"/>
  <c r="M12" i="1"/>
  <c r="M110" i="1"/>
  <c r="M78" i="1"/>
  <c r="M71" i="1"/>
  <c r="M34" i="1"/>
  <c r="N68" i="1"/>
  <c r="L37" i="1"/>
  <c r="N74" i="1"/>
  <c r="N81" i="1"/>
  <c r="N37" i="1"/>
  <c r="N51" i="1"/>
  <c r="M81" i="1"/>
  <c r="M49" i="1"/>
  <c r="L105" i="1"/>
  <c r="M87" i="1"/>
  <c r="M37" i="1"/>
  <c r="M68" i="1"/>
  <c r="M22" i="1"/>
  <c r="N110" i="1"/>
  <c r="N87" i="1"/>
  <c r="N52" i="1"/>
  <c r="N100" i="1"/>
  <c r="N61" i="1"/>
  <c r="N34" i="1"/>
  <c r="N71" i="1"/>
  <c r="N46" i="1"/>
  <c r="L34" i="1"/>
  <c r="N41" i="1"/>
  <c r="N22" i="1"/>
  <c r="M19" i="1"/>
  <c r="M16" i="1"/>
  <c r="M29" i="1"/>
  <c r="L100" i="1"/>
  <c r="L87" i="1"/>
  <c r="L84" i="1"/>
  <c r="L81" i="1"/>
  <c r="N73" i="1"/>
  <c r="M83" i="1" l="1"/>
  <c r="M77" i="1"/>
  <c r="N112" i="1"/>
  <c r="L21" i="1"/>
  <c r="L60" i="1"/>
  <c r="N18" i="1"/>
  <c r="M40" i="1"/>
  <c r="M109" i="1"/>
  <c r="M33" i="1"/>
  <c r="M18" i="1"/>
  <c r="L80" i="1"/>
  <c r="L36" i="1"/>
  <c r="N109" i="1"/>
  <c r="N33" i="1"/>
  <c r="L83" i="1"/>
  <c r="M104" i="1"/>
  <c r="M86" i="1"/>
  <c r="M73" i="1"/>
  <c r="L104" i="1"/>
  <c r="L117" i="1"/>
  <c r="N80" i="1"/>
  <c r="N67" i="1"/>
  <c r="N48" i="1"/>
  <c r="N36" i="1"/>
  <c r="L51" i="1"/>
  <c r="L73" i="1"/>
  <c r="N28" i="1"/>
  <c r="D614" i="1"/>
  <c r="L192" i="1"/>
  <c r="N21" i="1"/>
  <c r="L18" i="1"/>
  <c r="L28" i="1"/>
  <c r="L48" i="1"/>
  <c r="L70" i="1"/>
  <c r="L109" i="1"/>
  <c r="M60" i="1"/>
  <c r="N60" i="1"/>
  <c r="N40" i="1"/>
  <c r="M51" i="1"/>
  <c r="M99" i="1"/>
  <c r="M70" i="1"/>
  <c r="M45" i="1"/>
  <c r="N99" i="1"/>
  <c r="N83" i="1"/>
  <c r="N70" i="1"/>
  <c r="N45" i="1"/>
  <c r="L99" i="1"/>
  <c r="L114" i="1"/>
  <c r="M80" i="1"/>
  <c r="M67" i="1"/>
  <c r="M48" i="1"/>
  <c r="M36" i="1"/>
  <c r="L86" i="1"/>
  <c r="E613" i="1"/>
  <c r="N104" i="1"/>
  <c r="N86" i="1"/>
  <c r="L33" i="1"/>
  <c r="L45" i="1"/>
  <c r="L67" i="1"/>
  <c r="M28" i="1"/>
  <c r="L11" i="1"/>
  <c r="L15" i="1"/>
  <c r="M11" i="1"/>
  <c r="M15" i="1"/>
  <c r="N77" i="1"/>
  <c r="M21" i="1"/>
  <c r="N15" i="1"/>
  <c r="M91" i="1"/>
  <c r="N91" i="1"/>
  <c r="M76" i="1"/>
  <c r="N11" i="1"/>
  <c r="L91" i="1"/>
  <c r="L77" i="1"/>
  <c r="L40" i="1"/>
  <c r="L112" i="1" l="1"/>
  <c r="L113" i="1"/>
  <c r="D613" i="1"/>
  <c r="L76" i="1"/>
  <c r="N90" i="1"/>
  <c r="M90" i="1"/>
  <c r="L90" i="1"/>
  <c r="L39" i="1"/>
  <c r="N39" i="1"/>
  <c r="N76" i="1"/>
  <c r="M10" i="1"/>
  <c r="M39" i="1"/>
  <c r="L10" i="1"/>
  <c r="N10" i="1"/>
  <c r="M9" i="1" l="1"/>
  <c r="N9" i="1"/>
  <c r="L9" i="1"/>
  <c r="F589" i="1" l="1"/>
  <c r="F612" i="1"/>
  <c r="D589" i="1"/>
  <c r="D593" i="1" s="1"/>
  <c r="E589" i="1"/>
  <c r="E626" i="1" s="1"/>
  <c r="E612" i="1"/>
  <c r="D626" i="1" l="1"/>
  <c r="D594" i="1"/>
  <c r="E593" i="1"/>
  <c r="E594" i="1" s="1"/>
  <c r="F593" i="1"/>
  <c r="F594" i="1" s="1"/>
  <c r="F626" i="1"/>
</calcChain>
</file>

<file path=xl/sharedStrings.xml><?xml version="1.0" encoding="utf-8"?>
<sst xmlns="http://schemas.openxmlformats.org/spreadsheetml/2006/main" count="3748" uniqueCount="644">
  <si>
    <t xml:space="preserve">Приложение № 1 </t>
  </si>
  <si>
    <t xml:space="preserve">к решению </t>
  </si>
  <si>
    <t xml:space="preserve">Совета МО ГО "Сыктывкар" </t>
  </si>
  <si>
    <t/>
  </si>
  <si>
    <t>тыс.руб.</t>
  </si>
  <si>
    <t>Наименование</t>
  </si>
  <si>
    <t>КЦСР</t>
  </si>
  <si>
    <t>КВР</t>
  </si>
  <si>
    <t>от____________ г. № ___________</t>
  </si>
  <si>
    <t>01 0 00 00000</t>
  </si>
  <si>
    <t>02 0 00 00000</t>
  </si>
  <si>
    <t>03 0 00 00000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</si>
  <si>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</si>
  <si>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</si>
  <si>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</si>
  <si>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</si>
  <si>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</si>
  <si>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</si>
  <si>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</si>
  <si>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99 0 00 00000</t>
  </si>
  <si>
    <t>ведомственная</t>
  </si>
  <si>
    <t>инвестиции</t>
  </si>
  <si>
    <t>МП</t>
  </si>
  <si>
    <t>доля МП</t>
  </si>
  <si>
    <t>2024 год</t>
  </si>
  <si>
    <t>Муниципальная программа "Развитие образования"</t>
  </si>
  <si>
    <t>Подпрограмма "Развитие дошкольного образования"</t>
  </si>
  <si>
    <t>01 1 00 00000</t>
  </si>
  <si>
    <t>Основное мероприятие "Компенсация за содержание ребенка (присмотр и уход за ребенком) в государственных, муниципальных образовательных организациях, а также иных образовательных организациях на территории Республики Коми, реализующих основную общеобразовательную программу дошкольного образования"</t>
  </si>
  <si>
    <t>01 1 03 00000</t>
  </si>
  <si>
    <t>Компенсация за содержание ребенка (присмотр и уход за ребенком) в государственных, муниципальных образовательных организациях, а также иных образовательных организациях на территории Республики Коми, реализующих основную общеобразовательную программу дошкольного образования</t>
  </si>
  <si>
    <t>01 1 03 73020</t>
  </si>
  <si>
    <t>Социальное обеспечение и иные выплаты населению</t>
  </si>
  <si>
    <t>300</t>
  </si>
  <si>
    <t>Предоставление субсидий бюджетным, автономным учреждениям и иным некоммерческим организациям</t>
  </si>
  <si>
    <t>600</t>
  </si>
  <si>
    <t>Капитальные вложения в объекты государственной (муниципальной) собственности</t>
  </si>
  <si>
    <t>400</t>
  </si>
  <si>
    <t>Основное мероприятие "Финансовая поддержка юридических лиц и индивидуальных предпринимателей, оказывающих услугу по дошкольному образованию и (или) присмотру и уходу за детьми"</t>
  </si>
  <si>
    <t>01 1 11 00000</t>
  </si>
  <si>
    <t>Финансовая поддержка юридических лиц и индивидуальных предпринимателей, оказывающих услугу по дошкольному образованию и (или) присмотру и уходу за детьми</t>
  </si>
  <si>
    <t>Иные бюджетные ассигнования</t>
  </si>
  <si>
    <t>800</t>
  </si>
  <si>
    <t>Основное мероприятие "Обеспечение деятельности (оказание услуг) муниципальных учреждений (организаций)"</t>
  </si>
  <si>
    <t>01 1 59 00000</t>
  </si>
  <si>
    <t>Обеспечение деятельности (оказание услуг) муниципальных учреждений (организаций)</t>
  </si>
  <si>
    <t>Обеспечение расходов на повышение оплаты труда отдельных категорий работников в сфере образования</t>
  </si>
  <si>
    <t>01 1 59 S2700</t>
  </si>
  <si>
    <t>01 1 59 S2850</t>
  </si>
  <si>
    <t>Основное мероприятие "Создание условий для функционирования муниципальных учреждений (организаций)"</t>
  </si>
  <si>
    <t>01 1 60 00000</t>
  </si>
  <si>
    <t>Создание условий для функционирования муниципальных учреждений (организаций)</t>
  </si>
  <si>
    <t>Укрепление материально-технической базы и создание безопасных условий в организациях в сфере образования</t>
  </si>
  <si>
    <t>01 1 60 S2010</t>
  </si>
  <si>
    <t>Основное мероприятие "Осуществление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типа"</t>
  </si>
  <si>
    <t>01 1 94 00000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</si>
  <si>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</si>
  <si>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01 1 94 73190</t>
  </si>
  <si>
    <t>Основное мероприятие "Реализация муниципальными дошкольными и муниципальными общеобразовательными организациями образовательных программ"</t>
  </si>
  <si>
    <t>01 1 95 00000</t>
  </si>
  <si>
    <t>Реализация муниципальными дошкольными и муниципальными общеобразовательными организациями образовательных программ</t>
  </si>
  <si>
    <t>01 1 95 73010</t>
  </si>
  <si>
    <t>Подпрограмма "Развитие общего и дополнительного образования"</t>
  </si>
  <si>
    <t>01 2 00 00000</t>
  </si>
  <si>
    <t>Основное мероприятие "Организация питания обучающихся в муниципальных образовательных организациях"</t>
  </si>
  <si>
    <t>01 2 18 00000</t>
  </si>
  <si>
    <t>Организация питания обучающихся в муниципальных образовательных организациях</t>
  </si>
  <si>
    <t>01 2 18 L3040</t>
  </si>
  <si>
    <t>Основное мероприятие "Строительство и реконструкция объектов общего и дополнительного образования, в том числе в рамках реализации мероприятий регионального проекта "Современная школа"</t>
  </si>
  <si>
    <t>01 2 22 00000</t>
  </si>
  <si>
    <t>Строительство и реконструкция объектов общего и дополнительного образования, в том числе в рамках реализации мероприятий регионального проекта "Современная школа"</t>
  </si>
  <si>
    <t>Основное мероприятие "Обеспечение персонифицированного финансирования дополнительного образования детей"</t>
  </si>
  <si>
    <t>01 2 25 00000</t>
  </si>
  <si>
    <t>Обеспечение персонифицированного финансирования дополнительного образования детей</t>
  </si>
  <si>
    <t>01 2 59 00000</t>
  </si>
  <si>
    <t>01 2 59 S2700</t>
  </si>
  <si>
    <t>01 2 59 S2850</t>
  </si>
  <si>
    <t>01 2 60 00000</t>
  </si>
  <si>
    <t>01 2 60 S2010</t>
  </si>
  <si>
    <t>01 2 94 00000</t>
  </si>
  <si>
    <t>01 2 94 73190</t>
  </si>
  <si>
    <t>01 2 95 00000</t>
  </si>
  <si>
    <t>01 2 95 73010</t>
  </si>
  <si>
    <t>Основное мероприятие "Реализация отдельных мероприятий регионального проекта "Современная школа"</t>
  </si>
  <si>
    <t>01 2 E1 00000</t>
  </si>
  <si>
    <t>Закупка товаров, работ и услуг для обеспечения государственных (муниципальных) нужд</t>
  </si>
  <si>
    <t>200</t>
  </si>
  <si>
    <t>Подпрограмма "Дети и молодежь города Сыктывкара"</t>
  </si>
  <si>
    <t>01 3 00 00000</t>
  </si>
  <si>
    <t>Основное мероприятие "Осуществление процесса оздоровления и отдыха детей"</t>
  </si>
  <si>
    <t>01 3 28 00000</t>
  </si>
  <si>
    <t>Осуществление процесса оздоровления и отдыха детей</t>
  </si>
  <si>
    <t>01 3 28 S2040</t>
  </si>
  <si>
    <t>01 3 30 00000</t>
  </si>
  <si>
    <t>Основное мероприятие "Создание условий для выявления и поддержки талантливой молодежи, поддержки общественно значимых инициатив и проектов"</t>
  </si>
  <si>
    <t>01 3 31 00000</t>
  </si>
  <si>
    <t>Создание условий для выявления и поддержки талантливой молодежи, поддержки общественно значимых инициатив и проектов</t>
  </si>
  <si>
    <t>Основное мероприятие "Проведение мероприятий для мотивации детей и молодежи по формированию здорового образа жизни"</t>
  </si>
  <si>
    <t>01 3 32 00000</t>
  </si>
  <si>
    <t>Проведение мероприятий для мотивации детей и молодежи по формированию здорового образа жизни</t>
  </si>
  <si>
    <t>Подпрограмма "Обеспечение создания условий для реализации муниципальной программы"</t>
  </si>
  <si>
    <t>01 4 00 00000</t>
  </si>
  <si>
    <t>01 4 59 00000</t>
  </si>
  <si>
    <t>01 4 59 S2700</t>
  </si>
  <si>
    <t>Основное мероприятие "Обеспечение функций муниципальных органов, в том числе территориальных органов"</t>
  </si>
  <si>
    <t>01 4 79 00000</t>
  </si>
  <si>
    <t>Обеспечение функций муниципальных органов, в том числе территориальных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</si>
  <si>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</si>
  <si>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</si>
  <si>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Основное мероприятие "Реализация прочих функций, связанных с муниципальным управлением"</t>
  </si>
  <si>
    <t>01 4 80 00000</t>
  </si>
  <si>
    <t>Реализация прочих функций, связанных с муниципальным управлением</t>
  </si>
  <si>
    <t>01 4 94 00000</t>
  </si>
  <si>
    <t>01 4 94 73190</t>
  </si>
  <si>
    <t>Муниципальная программа "Развитие культуры, физической культуры и спорта"</t>
  </si>
  <si>
    <t>Подпрограмма "Формирование благоприятных условий для развития культурного и туристического потенциала"</t>
  </si>
  <si>
    <t>02 1 00 00000</t>
  </si>
  <si>
    <t>Основное мероприятие "Укрепление материально-технической базы муниципальных учреждений (организаций)"</t>
  </si>
  <si>
    <t>02 1 01 00000</t>
  </si>
  <si>
    <t>Укрепление материально-технической базы муниципальных учреждений (организаций)</t>
  </si>
  <si>
    <t>Основное мероприятие "Строительство и реконструкция объектов культуры"</t>
  </si>
  <si>
    <t>02 1 07 00000</t>
  </si>
  <si>
    <t>Строительство и реконструкция объектов культуры</t>
  </si>
  <si>
    <t>Основное мероприятие "Создание условий для массового отдыха жителей МО ГО "Сыктывкар" (исполнение плана общегородских мероприятий)"</t>
  </si>
  <si>
    <t>02 1 10 00000</t>
  </si>
  <si>
    <t>Создание условий для массового отдыха жителей МО ГО "Сыктывкар" (исполнение плана общегородских мероприятий)</t>
  </si>
  <si>
    <t>Основное мероприятие "Реализация мероприятий по развитию туризма в МО ГО "Сыктывкар"</t>
  </si>
  <si>
    <t>02 1 11 00000</t>
  </si>
  <si>
    <t>Реализация мероприятий по развитию туризма в МО ГО "Сыктывкар"</t>
  </si>
  <si>
    <t>02 1 59 00000</t>
  </si>
  <si>
    <t>Обеспечение расходов на повышение оплаты труда отдельных категорий работников в сфере культуры</t>
  </si>
  <si>
    <t>02 1 59 S2690</t>
  </si>
  <si>
    <t>02 1 59 S2700</t>
  </si>
  <si>
    <t>02 1 59 S2850</t>
  </si>
  <si>
    <t>Основное мероприятие "Обеспечение комплексной работы по энергосбережению и повышению энергетической эффективности бюджетной сферы, в том числе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сбора, анализа и передачи в адрес ресурсоснабжающих организаций данных"</t>
  </si>
  <si>
    <t>Обеспечение комплексной работы по энергосбережению и повышению энергетической эффективности бюджетной сферы, в том числе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сбора, анализа и передачи в адрес ресурсоснабжающих организаций данных</t>
  </si>
  <si>
    <t>Основное мероприятие "Обеспечение доступности приоритетных объектов и услуг для инвалидов и других маломобильных групп населения"</t>
  </si>
  <si>
    <t>Обеспечение доступности приоритетных объектов и услуг для инвалидов и других маломобильных групп населения</t>
  </si>
  <si>
    <t>02 1 94 00000</t>
  </si>
  <si>
    <t>02 1 94 73190</t>
  </si>
  <si>
    <t>Подпрограмма "Формирование благоприятных условий для развития физической культуры и спорта"</t>
  </si>
  <si>
    <t>02 2 00 00000</t>
  </si>
  <si>
    <t>Основное мероприятие "Строительство и реконструкция спортивных объектов"</t>
  </si>
  <si>
    <t>02 2 13 00000</t>
  </si>
  <si>
    <t>Строительство и реконструкция спортивных объектов</t>
  </si>
  <si>
    <t>Основное мероприятие "Создание безопасных условий в организациях в сфере физической культуры и спорта"</t>
  </si>
  <si>
    <t>02 2 17 00000</t>
  </si>
  <si>
    <t>Создание безопасных условий в организациях в сфере физической культуры и спорта</t>
  </si>
  <si>
    <t>02 2 59 00000</t>
  </si>
  <si>
    <t>02 2 59 S2700</t>
  </si>
  <si>
    <t>02 2 59 S2850</t>
  </si>
  <si>
    <t>02 2 60 00000</t>
  </si>
  <si>
    <t>02 2 93 00000</t>
  </si>
  <si>
    <t>02 3 00 00000</t>
  </si>
  <si>
    <t>02 3 59 00000</t>
  </si>
  <si>
    <t>02 3 59 S2690</t>
  </si>
  <si>
    <t>02 3 79 00000</t>
  </si>
  <si>
    <t>02 3 80 00000</t>
  </si>
  <si>
    <t>Муниципальная программа "Градостроительство и землепользование"</t>
  </si>
  <si>
    <t>Подпрограмма "Обеспечение архитектурной и градостроительной деятельности"</t>
  </si>
  <si>
    <t>03 1 00 00000</t>
  </si>
  <si>
    <t>Основное мероприятие "Актуализация градостроительной документации"</t>
  </si>
  <si>
    <t>03 1 01 00000</t>
  </si>
  <si>
    <t>Актуализация градостроительной документации</t>
  </si>
  <si>
    <t>Подпрограмма "Использование земельных ресурсов на территории МО ГО "Сыктывкар"</t>
  </si>
  <si>
    <t>03 2 00 00000</t>
  </si>
  <si>
    <t>Основное мероприятие "Управление и распоряжение земельными участками, находящимися в границах МО ГО "Сыктывкар"</t>
  </si>
  <si>
    <t>03 2 03 00000</t>
  </si>
  <si>
    <t>Управление и распоряжение земельными участками, находящимися в границах МО ГО "Сыктывкар"</t>
  </si>
  <si>
    <t>Основное мероприятие "Организация проведения комплексных кадастровых работ"</t>
  </si>
  <si>
    <t>03 2 05 00000</t>
  </si>
  <si>
    <t>Организация проведения комплексных кадастровых работ</t>
  </si>
  <si>
    <t>03 2 05 L5110</t>
  </si>
  <si>
    <t>03 3 00 00000</t>
  </si>
  <si>
    <t>03 3 59 00000</t>
  </si>
  <si>
    <t>03 3 79 00000</t>
  </si>
  <si>
    <t>Подпрограмма "Улучшение состояния улично-дорожной сети МО ГО "Сыктывкар"</t>
  </si>
  <si>
    <t>Основное мероприятие "Содержание улично-дорожной сети"</t>
  </si>
  <si>
    <t>Содержание улично-дорожной сети</t>
  </si>
  <si>
    <t>Основное мероприятие "Строительство и реконструкция объектов дорожного хозяйства"</t>
  </si>
  <si>
    <t>Строительство и реконструкция объектов дорожного хозяйства</t>
  </si>
  <si>
    <t>Подпрограмма "Повышение безопасности дорожного движения на территории МО ГО "Сыктывкар"</t>
  </si>
  <si>
    <t>Основное мероприятие "Обеспечение надлежащего функционирования объектов регулирования дорожного движения на улично-дорожной сети"</t>
  </si>
  <si>
    <t>Обеспечение надлежащего функционирования объектов регулирования дорожного движения на улично-дорожной сети</t>
  </si>
  <si>
    <t>Основное мероприятие "Осуществление мероприятий, направленных на совершенствование улично-дорожной сети и организацию движения транспортных средств и пешеходов"</t>
  </si>
  <si>
    <t>Осуществление мероприятий, направленных на совершенствование улично-дорожной сети и организацию движения транспортных средств и пешеходов</t>
  </si>
  <si>
    <t>Основное мероприятие "Организация работ по нанесению дорожной разметки на улично-дорожной сети"</t>
  </si>
  <si>
    <t>Организация работ по нанесению дорожной разметки на улично-дорожной сети</t>
  </si>
  <si>
    <t>Основное мероприятие "Обеспечение устойчивого функционирования объектов коммунальной инфраструктуры"</t>
  </si>
  <si>
    <t>Обеспечение устойчивого функционирования объектов коммунальной инфраструктуры</t>
  </si>
  <si>
    <t>Основное мероприятие "Строительство и реконструкция объектов коммунального хозяйства, в том числе в рамках реализации мероприятий регионального проекта "Чистая вода"</t>
  </si>
  <si>
    <t>Строительство и реконструкция объектов коммунального хозяйства, в том числе в рамках реализации мероприятий регионального проекта "Чистая вода"</t>
  </si>
  <si>
    <t>Основное мероприятие "Организация муниципальных регулярных перевозок пассажиров и багажа автомобильным транспортом"</t>
  </si>
  <si>
    <t>Организация муниципальных регулярных перевозок пассажиров и багажа автомобильным транспортом</t>
  </si>
  <si>
    <t>Основное мероприятие "Обеспечение предоставления услуг по помывке населения в муниципальных банях"</t>
  </si>
  <si>
    <t>Обеспечение предоставления услуг по помывке населения в муниципальных банях</t>
  </si>
  <si>
    <t>Основное мероприятие "Организация выполнения отдельных услуг по ритуальному обслуживанию населения"</t>
  </si>
  <si>
    <t>Организация выполнения отдельных услуг по ритуальному обслуживанию населения</t>
  </si>
  <si>
    <t>Муниципальная программа "Содействие развитию экономики"</t>
  </si>
  <si>
    <t>Подпрограмма "Малое и среднее предпринимательство"</t>
  </si>
  <si>
    <t>05 2 00 00000</t>
  </si>
  <si>
    <t>Основное мероприятие "Мероприятия по оптимизации деятельности субъектов малого и среднего предпринимательства в сфере торговли, бытовых услуг и услуг общественного питания"</t>
  </si>
  <si>
    <t>05 2 12 00000</t>
  </si>
  <si>
    <t>Мероприятия по оптимизации деятельности субъектов малого и среднего предпринимательства в сфере торговли, бытовых услуг и услуг общественного питания</t>
  </si>
  <si>
    <t>05 2 59 00000</t>
  </si>
  <si>
    <t>05 2 60 00000</t>
  </si>
  <si>
    <t>Подпрограмма "Содействие занятости населения"</t>
  </si>
  <si>
    <t>05 3 00 00000</t>
  </si>
  <si>
    <t>Основное мероприятие "Организация трудовых объединений в муниципальных образовательных организациях и совместно с предприятиями для несовершеннолетних граждан в возрасте от 14 до 18 лет"</t>
  </si>
  <si>
    <t>05 3 18 00000</t>
  </si>
  <si>
    <t>Организация трудовых объединений в муниципальных образовательных организациях и совместно с предприятиями для несовершеннолетних граждан в возрасте от 14 до 18 лет</t>
  </si>
  <si>
    <t>Муниципальная программа "Безопасность жизнедеятельности населения"</t>
  </si>
  <si>
    <t>Подпрограмма "Гражданская оборона. Защита населения и территорий МО ГО "Сыктывкар" от чрезвычайных ситуаций"</t>
  </si>
  <si>
    <t>06 1 00 00000</t>
  </si>
  <si>
    <t>Основное мероприятие "Формирование знаний у населения и совершенствование мероприятий по их пропаганде в области ГО, защиты от ЧС и безопасности людей на водных объектах, в сфере противодействия терроризму и экстремизму"</t>
  </si>
  <si>
    <t>06 1 01 00000</t>
  </si>
  <si>
    <t>Формирование знаний у населения и совершенствование мероприятий по их пропаганде в области ГО, защиты от ЧС и безопасности людей на водных объектах, в сфере противодействия терроризму и экстремизму</t>
  </si>
  <si>
    <t>Основное мероприятие "Организация мероприятий по профилактике несчастных случаев на водных объектах, эффективному использованию сил и средств для обеспечения безопасности людей на водных объектах, охране их жизни и здоровья"</t>
  </si>
  <si>
    <t>06 1 02 00000</t>
  </si>
  <si>
    <t>Организация мероприятий по профилактике несчастных случаев на водных объектах, эффективному использованию сил и средств для обеспечения безопасности людей на водных объектах, охране их жизни и здоровья</t>
  </si>
  <si>
    <t>Основное мероприятие "Организация и обеспечение эффективной работы органов управления, сил и средств Сыктывкарского звена Коми республиканской подсистемы РСЧС и гражданской обороны по защите населения и территорий МО ГО "Сыктывкар" от чрезвычайных ситуаций природного, техногенного и военного характера"</t>
  </si>
  <si>
    <t>06 1 04 00000</t>
  </si>
  <si>
    <t>Организация и обеспечение эффективной работы органов управления, сил и средств Сыктывкарского звена Коми республиканской подсистемы РСЧС и гражданской обороны по защите населения и территорий МО ГО "Сыктывкар" от чрезвычайных ситуаций природного, техногенного и военного характера</t>
  </si>
  <si>
    <t>Подпрограмма "Пожарная безопасность"</t>
  </si>
  <si>
    <t>06 2 00 00000</t>
  </si>
  <si>
    <t>Основное мероприятие "Разработка и осуществление мероприятий по обеспечению первичных мер пожарной безопасности на территории МО ГО "Сыктывкар"</t>
  </si>
  <si>
    <t>06 2 05 00000</t>
  </si>
  <si>
    <t>Разработка и осуществление мероприятий по обеспечению первичных мер пожарной безопасности на территории МО ГО "Сыктывкар"</t>
  </si>
  <si>
    <t>Основное мероприятие "Бюджетные инвестиции в объекты муниципальной собственности"</t>
  </si>
  <si>
    <t>06 2 06 00000</t>
  </si>
  <si>
    <t>Бюджетные инвестиции в объекты муниципальной собственности</t>
  </si>
  <si>
    <t>Основное мероприятие "Мероприятия по предупреждению и смягчению последствий возникновения угроз лесных пожаров"</t>
  </si>
  <si>
    <t>06 2 07 00000</t>
  </si>
  <si>
    <t>Мероприятия по предупреждению и смягчению последствий возникновения угроз лесных пожаров</t>
  </si>
  <si>
    <t>Основное мероприятие "Организация и обеспечение мероприятий по проведению противопожарной пропаганды"</t>
  </si>
  <si>
    <t>06 2 08 00000</t>
  </si>
  <si>
    <t>Организация и обеспечение мероприятий по проведению противопожарной пропаганды</t>
  </si>
  <si>
    <t>06 3 00 00000</t>
  </si>
  <si>
    <t>06 3 59 00000</t>
  </si>
  <si>
    <t>06 3 79 00000</t>
  </si>
  <si>
    <t>06 3 80 00000</t>
  </si>
  <si>
    <t>Муниципальная программа "Финансы и муниципальный долг"</t>
  </si>
  <si>
    <t>Подпрограмма "Управление муниципальными финансами"</t>
  </si>
  <si>
    <t>07 1 00 00000</t>
  </si>
  <si>
    <t>Основное мероприятие "Информационно-техническое сопровождение и обеспечение текущих процессов составления и исполнения бюджета МО ГО "Сыктывкар", ведения бухгалтерского учета и формирования отчетности"</t>
  </si>
  <si>
    <t>07 1 03 00000</t>
  </si>
  <si>
    <t>Информационно-техническое сопровождение и обеспечение текущих процессов составления и исполнения бюджета МО ГО "Сыктывкар", ведения бухгалтерского учета и формирования отчетности</t>
  </si>
  <si>
    <t>07 1 05 00000</t>
  </si>
  <si>
    <t>Управление, распоряжение и использование муниципального имущества МО ГО "Сыктывкар" (за исключением земельных участков)</t>
  </si>
  <si>
    <t>Подпрограмма "Управление муниципальным долгом"</t>
  </si>
  <si>
    <t>07 2 00 00000</t>
  </si>
  <si>
    <t>Основное мероприятие "Исполнение обязательств по расходам на обслуживание муниципального долга"</t>
  </si>
  <si>
    <t>07 2 10 00000</t>
  </si>
  <si>
    <t>Исполнение обязательств по расходам на обслуживание муниципального долга</t>
  </si>
  <si>
    <t>Обслуживание государственного (муниципального) долга</t>
  </si>
  <si>
    <t>700</t>
  </si>
  <si>
    <t>07 3 00 00000</t>
  </si>
  <si>
    <t>07 3 79 00000</t>
  </si>
  <si>
    <t>07 3 80 00000</t>
  </si>
  <si>
    <t>Муниципальная программа "Открытый муниципалитет"</t>
  </si>
  <si>
    <t>Подпрограмма "Информационное общество"</t>
  </si>
  <si>
    <t>08 1 00 00000</t>
  </si>
  <si>
    <t>Основное мероприятие "Освещение в средствах массовой информации социально значимых мероприятий, проводимых администрацией МО ГО "Сыктывкар"</t>
  </si>
  <si>
    <t>08 1 01 00000</t>
  </si>
  <si>
    <t>Освещение в средствах массовой информации социально значимых мероприятий, проводимых администрацией МО ГО "Сыктывкар"</t>
  </si>
  <si>
    <t>08 1 59 00000</t>
  </si>
  <si>
    <t>Подпрограмма "Электронный муниципалитет"</t>
  </si>
  <si>
    <t>08 2 00 00000</t>
  </si>
  <si>
    <t>08 2 59 00000</t>
  </si>
  <si>
    <t>08 2 60 00000</t>
  </si>
  <si>
    <t>Муниципальная программа "Развитие современной городской среды"</t>
  </si>
  <si>
    <t>Подпрограмма "Благоустройство территорий МО ГО "Сыктывкар"</t>
  </si>
  <si>
    <t>09 1 00 00000</t>
  </si>
  <si>
    <t>Основное мероприятие "Благоустройство территорий общего пользования"</t>
  </si>
  <si>
    <t>09 1 01 00000</t>
  </si>
  <si>
    <t>Благоустройство территорий общего пользования</t>
  </si>
  <si>
    <t>Основное мероприятие "Осуществление переданного государственного полномочия по организации деятельности по обращению с животными без владельцев"</t>
  </si>
  <si>
    <t>09 1 02 00000</t>
  </si>
  <si>
    <t>Осуществление переданного государственного полномочия по организации деятельности по обращению с животными без владельцев</t>
  </si>
  <si>
    <t>09 1 02 73120</t>
  </si>
  <si>
    <t>Основное мероприятие "Озеленение территории"</t>
  </si>
  <si>
    <t>09 1 03 00000</t>
  </si>
  <si>
    <t>Озеленение территории</t>
  </si>
  <si>
    <t>Основное мероприятие "Организация уличного освещения"</t>
  </si>
  <si>
    <t>09 1 04 00000</t>
  </si>
  <si>
    <t>Организация уличного освещения</t>
  </si>
  <si>
    <t>Основное мероприятие "Качественное улучшение состояния территорий, в том числе в рамках реализации мероприятий регионального проекта "Формирование комфортной городской среды"</t>
  </si>
  <si>
    <t>09 1 05 00000</t>
  </si>
  <si>
    <t>Качественное улучшение состояния территорий, в том числе в рамках реализации мероприятий регионального проекта "Формирование комфортной городской среды"</t>
  </si>
  <si>
    <t>Основное мероприятие "Строительство и реконструкция объектов благоустройства"</t>
  </si>
  <si>
    <t>09 1 07 00000</t>
  </si>
  <si>
    <t>Строительство и реконструкция объектов благоустройства</t>
  </si>
  <si>
    <t>09 1 F2 00000</t>
  </si>
  <si>
    <t>09 1 F2 55550</t>
  </si>
  <si>
    <t>Муниципальная программа "Поддержка отдельных категорий граждан"</t>
  </si>
  <si>
    <t>Основное мероприятие "Предоставление социальных выплат молодым семьям"</t>
  </si>
  <si>
    <t>Предоставление социальных выплат молодым семьям</t>
  </si>
  <si>
    <t>10 4 00 00000</t>
  </si>
  <si>
    <t>10 4 79 00000</t>
  </si>
  <si>
    <t>10 4 79 73050</t>
  </si>
  <si>
    <t>11 1 00 00000</t>
  </si>
  <si>
    <t>Основное мероприятие "Переселение граждан из аварийного жилищного фонда, в том числе в рамках реализации регионального проекта "Обеспечение устойчивого сокращения непригодного для проживания жилищного фонда"</t>
  </si>
  <si>
    <t>11 1 02 00000</t>
  </si>
  <si>
    <t>Подпрограмма "Обеспечение комфортного состояния жилищного фонда и снос аварийного жилищного фонда"</t>
  </si>
  <si>
    <t>11 2 00 00000</t>
  </si>
  <si>
    <t>Основное мероприятие "Организация работы межведомственной комиссии по оценке и обследованию помещений в целях признания жилых помещений пригодными (непригодными) для проживания граждан, а также многоквартирных домов в целях признания их аварийными и подлежащими сносу или реконструкции"</t>
  </si>
  <si>
    <t>Организация работы межведомственной комиссии по оценке и обследованию помещений в целях признания жилых помещений пригодными (непригодными) для проживания граждан, а также многоквартирных домов в целях признания их аварийными и подлежащими сносу или реконструкции</t>
  </si>
  <si>
    <t>Основное мероприятие "Создание условий для жилищного строительства, в том числе в рамках реализации мероприятий регионального проекта "Жилье"</t>
  </si>
  <si>
    <t>Создание условий для жилищного строительства, в том числе в рамках реализации мероприятий регионального проекта "Жилье"</t>
  </si>
  <si>
    <t>Основное мероприятие "Капитальный ремонт общего имущества многоквартирных домов и капитальный ремонт (ремонт) жилых помещений, находящихся в муниципальной собственности"</t>
  </si>
  <si>
    <t>11 2 08 00000</t>
  </si>
  <si>
    <t>Капитальный ремонт общего имущества многоквартирных домов и капитальный ремонт (ремонт) жилых помещений, находящихся в муниципальной собственности</t>
  </si>
  <si>
    <t>Основное мероприятие "Исполнение обязательств по оплате взносов на капитальный ремонт общего имущества в многоквартирных домах в доле муниципальных помещений"</t>
  </si>
  <si>
    <t>Исполнение обязательств по оплате взносов на капитальный ремонт общего имущества в многоквартирных домах в доле муниципальных помещений</t>
  </si>
  <si>
    <t>Основное мероприятие "Реализация прочих мероприятий в области жилищного хозяйства"</t>
  </si>
  <si>
    <t>Реализация прочих мероприятий в области жилищного хозяйства</t>
  </si>
  <si>
    <t>Основное мероприятие "Снос аварийного жилищного фонда"</t>
  </si>
  <si>
    <t>11 2 11 00000</t>
  </si>
  <si>
    <t>Снос аварийного жилищного фонда</t>
  </si>
  <si>
    <t>11 2 93 00000</t>
  </si>
  <si>
    <t>Муниципальная программа "Профилактика правонарушений и обеспечение общественной безопасности"</t>
  </si>
  <si>
    <t>12 0 00 00000</t>
  </si>
  <si>
    <t>Подпрограмма "Профилактика преступлений и иных правонарушений"</t>
  </si>
  <si>
    <t>12 1 00 00000</t>
  </si>
  <si>
    <t>12 1 02 00000</t>
  </si>
  <si>
    <t>Внедрение сегмента аппаратно-программного комплекса "Безопасный город"</t>
  </si>
  <si>
    <t>Основное мероприятие "Содействие деятельности народной дружины в МО ГО "Сыктывкар", координация деятельности народных дружин, включенных в Региональный реестр народных дружин и общественных объединений правоохранительной направленности в Республике Коми"</t>
  </si>
  <si>
    <t>12 1 04 00000</t>
  </si>
  <si>
    <t>Содействие деятельности народной дружины в МО ГО "Сыктывкар", координация деятельности народных дружин, включенных в Региональный реестр народных дружин и общественных объединений правоохранительной направленности в Республике Коми</t>
  </si>
  <si>
    <t>Муниципальная программа "Развитие социальной сферы"</t>
  </si>
  <si>
    <t>13 0 00 00000</t>
  </si>
  <si>
    <t>Подпрограмма "Поддержка социально ориентированных некоммерческих организаций"</t>
  </si>
  <si>
    <t>13 1 00 00000</t>
  </si>
  <si>
    <t>13 1 01 00000</t>
  </si>
  <si>
    <t>Непрограммные направления деятельности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</si>
  <si>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</si>
  <si>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99 0 00 51200</t>
  </si>
  <si>
    <t>Резервный фонд администрации МО ГО "Сыктывкар"</t>
  </si>
  <si>
    <t>99 0 00 90010</t>
  </si>
  <si>
    <t>Выполнение других обязательств муниципального образования</t>
  </si>
  <si>
    <t>99 0 00 99970</t>
  </si>
  <si>
    <t>99 0 00 99980</t>
  </si>
  <si>
    <t>Условно утверждаемые (утвержденные) расходы</t>
  </si>
  <si>
    <t>99 0 00 99990</t>
  </si>
  <si>
    <t>Исполнение судебных актов по обращению взыскания на средства бюджета МО ГО "Сыктывкар"</t>
  </si>
  <si>
    <t>Выплаты по договорам пожизненного содержания одиноких и одиноко проживающих граждан в обмен на добровольную передачу ими жилья в собственность г. Сыктывкара</t>
  </si>
  <si>
    <t>Реализация гарантий, предоставляемых муниципальным служащим, в части пенсионного обеспечения за выслугу лет</t>
  </si>
  <si>
    <t>Организация мероприятий по повышению квалификации муниципальных служащих МО ГО "Сыктывкар"</t>
  </si>
  <si>
    <t>99 0 59 00000</t>
  </si>
  <si>
    <t>99 0 79 00000</t>
  </si>
  <si>
    <t>Глава муниципального образования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</si>
  <si>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</si>
  <si>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</si>
  <si>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99 0 80 00000</t>
  </si>
  <si>
    <t>Обеспечение проведения выборов и референдумов</t>
  </si>
  <si>
    <t>Реализация мероприятий по обеспечению мобилизационной готовности экономики</t>
  </si>
  <si>
    <t>Выплаты лицам, имеющим звание "Почетный гражданин города Сыктывкара"</t>
  </si>
  <si>
    <t>Организация прохождения диспансеризации муниципальных служащих МО ГО "Сыктывкар"</t>
  </si>
  <si>
    <t>99 0 79 73150</t>
  </si>
  <si>
    <t>01 1 11 С0000</t>
  </si>
  <si>
    <t>Обеспечение расходов на оплату муниципальными учреждениями (организациями) услуг по обращению с твердыми коммунальными отходами муниципальных учреждений (организаций)</t>
  </si>
  <si>
    <t>01 1 59 С0000</t>
  </si>
  <si>
    <t>01 1 60 С0000</t>
  </si>
  <si>
    <t>01 2 18 С0000</t>
  </si>
  <si>
    <t>01 2 22 С0000</t>
  </si>
  <si>
    <t>01 2 25 С0000</t>
  </si>
  <si>
    <t>01 2 59 С0000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</si>
  <si>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</si>
  <si>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01 2 60 L7500</t>
  </si>
  <si>
    <t>01 2 60 С0000</t>
  </si>
  <si>
    <t>01 3 30 С0000</t>
  </si>
  <si>
    <t>01 3 31 С0000</t>
  </si>
  <si>
    <t>01 3 32 С0000</t>
  </si>
  <si>
    <t>01 4 59 С0000</t>
  </si>
  <si>
    <t>01 4 79 С0000</t>
  </si>
  <si>
    <t>01 4 80 С0000</t>
  </si>
  <si>
    <t>02 1 01 С0000</t>
  </si>
  <si>
    <t>02 1 07 С0000</t>
  </si>
  <si>
    <t>02 1 10 С0000</t>
  </si>
  <si>
    <t>02 1 11 С0000</t>
  </si>
  <si>
    <t>02 1 59 С0000</t>
  </si>
  <si>
    <t>02 2 13 С0000</t>
  </si>
  <si>
    <t>02 2 17 С0000</t>
  </si>
  <si>
    <t>02 2 59 С0000</t>
  </si>
  <si>
    <t>02 2 60 С0000</t>
  </si>
  <si>
    <t>02 2 93 С0000</t>
  </si>
  <si>
    <t>Основное мероприятие "Реализация отдельных мероприятий регионального проекта "Спорт - норма жизни"</t>
  </si>
  <si>
    <t>02 2 P5 00000</t>
  </si>
  <si>
    <t>Строительство и реконструкция спортивных объектов для муниципальных нужд</t>
  </si>
  <si>
    <t>02 2 P5 51392</t>
  </si>
  <si>
    <t>02 2 P5 S2890</t>
  </si>
  <si>
    <t>02 3 59 С0000</t>
  </si>
  <si>
    <t>02 3 79 С0000</t>
  </si>
  <si>
    <t>02 3 80 С0000</t>
  </si>
  <si>
    <t>03 1 01 С0000</t>
  </si>
  <si>
    <t>03 2 03 С0000</t>
  </si>
  <si>
    <t>03 3 59 С0000</t>
  </si>
  <si>
    <t>03 3 79 С0000</t>
  </si>
  <si>
    <t>Подпрограмма "Институциональная среда экономики"</t>
  </si>
  <si>
    <t>05 1 00 00000</t>
  </si>
  <si>
    <t>05 1 03 00000</t>
  </si>
  <si>
    <t>05 2 12 С0000</t>
  </si>
  <si>
    <t>05 2 59 С0000</t>
  </si>
  <si>
    <t>05 2 60 С0000</t>
  </si>
  <si>
    <t>05 3 18 С0000</t>
  </si>
  <si>
    <t>06 1 01 С0000</t>
  </si>
  <si>
    <t>06 1 02 С0000</t>
  </si>
  <si>
    <t>06 1 04 С0000</t>
  </si>
  <si>
    <t>06 2 05 С0000</t>
  </si>
  <si>
    <t>06 2 06 С0000</t>
  </si>
  <si>
    <t>06 2 07 С0000</t>
  </si>
  <si>
    <t>06 2 08 С0000</t>
  </si>
  <si>
    <t>06 3 59 С0000</t>
  </si>
  <si>
    <t>06 3 79 С0000</t>
  </si>
  <si>
    <t>06 3 80 С0000</t>
  </si>
  <si>
    <t>07 1 03 С0000</t>
  </si>
  <si>
    <t>07 1 05 С0000</t>
  </si>
  <si>
    <t>07 2 10 С0000</t>
  </si>
  <si>
    <t>07 3 79 С0000</t>
  </si>
  <si>
    <t>07 3 80 С0000</t>
  </si>
  <si>
    <t>08 1 01 С0000</t>
  </si>
  <si>
    <t>08 1 59 С0000</t>
  </si>
  <si>
    <t>08 2 59 С0000</t>
  </si>
  <si>
    <t>08 2 60 С0000</t>
  </si>
  <si>
    <t>09 1 01 С0000</t>
  </si>
  <si>
    <t>09 1 03 С0000</t>
  </si>
  <si>
    <t>09 1 04 С0000</t>
  </si>
  <si>
    <t>09 1 05 С0000</t>
  </si>
  <si>
    <t>09 1 07 С0000</t>
  </si>
  <si>
    <t>Основное мероприятие "Энергосбережение и повышение энергетической эффективности в сфере благоустройства"</t>
  </si>
  <si>
    <t>09 1 12 00000</t>
  </si>
  <si>
    <t>Энергосбережение и повышение энергетической эффективности в сфере благоустройства</t>
  </si>
  <si>
    <t>09 1 12 С0000</t>
  </si>
  <si>
    <t>Осуществление переданных государственных полномочий, предусмотренных пунктами 9 - 10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</si>
  <si>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Осуществление переданных государственных полномочий,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</si>
  <si>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Осуществление переданного государственного полномочия, предусмотренного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</si>
  <si>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Осуществление переданных государственных полномочий,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</si>
  <si>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Осуществление переданных государственных полномочий,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</si>
  <si>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Осуществление переданных государственных полномочий,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</si>
  <si>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Муниципальная программа "Жилищный фонд и коммунальное хозяйство"</t>
  </si>
  <si>
    <t>Подпрограмма "Создание условий для обеспечения доступным и комфортным жильем граждан МО ГО "Сыктывкар"</t>
  </si>
  <si>
    <t>Переселение граждан из аварийного жилищного фонда, в том числе в рамках реализации регионального проекта "Обеспечение устойчивого сокращения непригодного для проживания жилищного фонда"</t>
  </si>
  <si>
    <t>11 1 02 С0000</t>
  </si>
  <si>
    <t>11 1 03 00000</t>
  </si>
  <si>
    <t>11 1 03 73030</t>
  </si>
  <si>
    <t>11 1 04 00000</t>
  </si>
  <si>
    <t>11 1 04 51350</t>
  </si>
  <si>
    <t>11 1 05 00000</t>
  </si>
  <si>
    <t>11 1 05 51760</t>
  </si>
  <si>
    <t>11 1 06 00000</t>
  </si>
  <si>
    <t>11 1 06 L4970</t>
  </si>
  <si>
    <t>Основное мероприятие "Обеспечение мероприятий по исполнению вступивших в силу решений суда, касающихся жилищного обеспечения"</t>
  </si>
  <si>
    <t>11 1 07 00000</t>
  </si>
  <si>
    <t>Обеспечение мероприятий по исполнению вступивших в силу решений суда, касающихся жилищного обеспечения</t>
  </si>
  <si>
    <t>11 1 07 С0000</t>
  </si>
  <si>
    <t>11 2 08 С0000</t>
  </si>
  <si>
    <t>11 2 11 С0000</t>
  </si>
  <si>
    <t>11 2 13 00000</t>
  </si>
  <si>
    <t>11 2 13 С0000</t>
  </si>
  <si>
    <t>11 2 14 00000</t>
  </si>
  <si>
    <t>11 2 14 С0000</t>
  </si>
  <si>
    <t>11 2 15 00000</t>
  </si>
  <si>
    <t>11 2 15 С0000</t>
  </si>
  <si>
    <t>Основное мероприятие "Содействие энергосбережению и повышению энергетической эффективности в жилищной сфере"</t>
  </si>
  <si>
    <t>11 2 16 00000</t>
  </si>
  <si>
    <t>Содействие энергосбережению и повышению энергетической эффективности в жилищной сфере</t>
  </si>
  <si>
    <t>11 2 16 С0000</t>
  </si>
  <si>
    <t>11 2 17 00000</t>
  </si>
  <si>
    <t>11 2 17 С0000</t>
  </si>
  <si>
    <t>11 2 93 С0000</t>
  </si>
  <si>
    <t>Подпрограмма "Обеспечение населения МО ГО "Сыктывкар" коммунальными и отдельными бытовыми услугами"</t>
  </si>
  <si>
    <t>11 3 00 00000</t>
  </si>
  <si>
    <t>Основное мероприятие "Осуществление переданного государственного полномочия по возмещению недополученных доходов, возникающих в результате государственного регулирования цен на топливо твердое, используемое для нужд отопления"</t>
  </si>
  <si>
    <t>11 3 18 00000</t>
  </si>
  <si>
    <t>Осуществление переданного государственного полномочия по возмещению недополученных доходов, возникающих в результате государственного регулирования цен на топливо твердое, используемое для нужд отопления</t>
  </si>
  <si>
    <t>11 3 18 73060</t>
  </si>
  <si>
    <t>11 3 19 00000</t>
  </si>
  <si>
    <t>11 3 19 С0000</t>
  </si>
  <si>
    <t>11 3 20 00000</t>
  </si>
  <si>
    <t>11 3 20 С0000</t>
  </si>
  <si>
    <t>11 3 21 00000</t>
  </si>
  <si>
    <t>11 3 21 С0000</t>
  </si>
  <si>
    <t>11 3 22 00000</t>
  </si>
  <si>
    <t>11 3 22 С0000</t>
  </si>
  <si>
    <t>11 4 00 00000</t>
  </si>
  <si>
    <t>11 4 79 00000</t>
  </si>
  <si>
    <t>Осуществление переданного государственного полномочия, предусмотренного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</si>
  <si>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11 4 79 73070</t>
  </si>
  <si>
    <t>11 4 79 С0000</t>
  </si>
  <si>
    <t>11 4 80 00000</t>
  </si>
  <si>
    <t>11 4 80 С0000</t>
  </si>
  <si>
    <t>Основное мероприятие "Внедрение сегмента аппаратно-программного комплекса "Безопасный город"</t>
  </si>
  <si>
    <t>12 1 02 С0000</t>
  </si>
  <si>
    <t>12 1 04 С0000</t>
  </si>
  <si>
    <t>Основное мероприятие "Оказание финансовой поддержки социально ориентированным некоммерческим организациям"</t>
  </si>
  <si>
    <t>Оказание финансовой поддержки социально ориентированным некоммерческим организациям</t>
  </si>
  <si>
    <t>13 1 01 С0000</t>
  </si>
  <si>
    <t>Муниципальная программа "Развитие транспортной системы"</t>
  </si>
  <si>
    <t>14 0 00 00000</t>
  </si>
  <si>
    <t>14 1 00 00000</t>
  </si>
  <si>
    <t>14 1 03 00000</t>
  </si>
  <si>
    <t>14 1 03 S2210</t>
  </si>
  <si>
    <t>14 1 03 S2220</t>
  </si>
  <si>
    <t>14 1 03 С0000</t>
  </si>
  <si>
    <t>14 1 04 00000</t>
  </si>
  <si>
    <t>14 1 04 С0000</t>
  </si>
  <si>
    <t>14 1 06 00000</t>
  </si>
  <si>
    <t>14 1 06 С0000</t>
  </si>
  <si>
    <t>14 1 R1 00000</t>
  </si>
  <si>
    <t>14 1 R1 S2350</t>
  </si>
  <si>
    <t>14 2 00 00000</t>
  </si>
  <si>
    <t>14 2 08 00000</t>
  </si>
  <si>
    <t>14 2 08 С0000</t>
  </si>
  <si>
    <t>14 2 09 00000</t>
  </si>
  <si>
    <t>14 2 09 С0000</t>
  </si>
  <si>
    <t>14 2 10 00000</t>
  </si>
  <si>
    <t>14 2 10 С0000</t>
  </si>
  <si>
    <t>Подпрограмма "Повышение качества предоставления транспортных услуг на территории МО ГО "Сыктывкар"</t>
  </si>
  <si>
    <t>14 3 00 00000</t>
  </si>
  <si>
    <t>14 3 13 00000</t>
  </si>
  <si>
    <t>14 3 13 S2070</t>
  </si>
  <si>
    <t>14 3 13 С0000</t>
  </si>
  <si>
    <t>Основное мероприятие "Организация муниципальных перевозок внутренним водным транспортом"</t>
  </si>
  <si>
    <t>14 3 15 00000</t>
  </si>
  <si>
    <t>Организация муниципальных перевозок внутренним водным транспортом</t>
  </si>
  <si>
    <t>14 3 15 С0000</t>
  </si>
  <si>
    <t>14 4 00 00000</t>
  </si>
  <si>
    <t>14 4 79 00000</t>
  </si>
  <si>
    <t>14 4 79 С0000</t>
  </si>
  <si>
    <t>14 4 80 00000</t>
  </si>
  <si>
    <t>14 4 80 С0000</t>
  </si>
  <si>
    <t>99 0 00 00020</t>
  </si>
  <si>
    <t>99 0 00 00210</t>
  </si>
  <si>
    <t>99 0 00 00220</t>
  </si>
  <si>
    <t>99 0 00 00230</t>
  </si>
  <si>
    <t>99 0 00 00250</t>
  </si>
  <si>
    <t>99 0 00 00260</t>
  </si>
  <si>
    <t>99 0 00 00270</t>
  </si>
  <si>
    <t>99 0 00 00280</t>
  </si>
  <si>
    <t>99 0 79 00100</t>
  </si>
  <si>
    <t>99 0 79 00110</t>
  </si>
  <si>
    <t>99 0 79 00120</t>
  </si>
  <si>
    <t>Председатель и аудиторы контрольно-счетной палаты муниципального образования</t>
  </si>
  <si>
    <t>99 0 79 00130</t>
  </si>
  <si>
    <t>99 0 79 00190</t>
  </si>
  <si>
    <t>Осуществление государственных полномочий,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</si>
  <si>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2025 год</t>
  </si>
  <si>
    <t>Основное мероприятие "Управление, распоряжение и использование муниципального имущества МО ГО "Сыктывкар" (за исключением земельных участков)"</t>
  </si>
  <si>
    <t>11 4 79 73040</t>
  </si>
  <si>
    <t>11 4 79 73080</t>
  </si>
  <si>
    <t>11 4 79 73140</t>
  </si>
  <si>
    <t>11 4 79 73180</t>
  </si>
  <si>
    <t>11 4 79 73195</t>
  </si>
  <si>
    <t>2026 год</t>
  </si>
  <si>
    <t>ВСЕГО</t>
  </si>
  <si>
    <t>Реализация народных проектов в сфере образования, прошедших отбор в рамках проекта "Народный бюджет"</t>
  </si>
  <si>
    <t>01 1 60 S2Я00</t>
  </si>
  <si>
    <t>Организация бесплатного горячего питания обучающихся, получающих начальное общее образование в образовательных организациях</t>
  </si>
  <si>
    <t>01 2 E1 51720</t>
  </si>
  <si>
    <t>Основное мероприятие "Создание условий для вовлечения молодежи в социальную практику, гражданского образования и патриотического воспитания молодежи, содействие формированию у подрастающего поколения уважительного отношения ко всем этносам и религиям, формированию правовых, культурных и нравственных ценностей, стойкого неприятия идеологии терроризма и экстремизма среди молодежи"</t>
  </si>
  <si>
    <t>Создание условий для вовлечения молодежи в социальную практику, гражданского образования и патриотического воспитания молодежи, содействие формированию у подрастающего поколения уважительного отношения ко всем этносам и религиям, формированию правовых, культурных и нравственных ценностей, стойкого неприятия идеологии терроризма и экстремизма среди молодежи</t>
  </si>
  <si>
    <t>Основное мероприятие "Реализация отдельных мероприятий регионального проекта "Патриотическое воспитание граждан Российской Федерации"</t>
  </si>
  <si>
    <t>01 3 EВ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</si>
  <si>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</si>
  <si>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 3 EВ 51790</t>
  </si>
  <si>
    <t>02 2 92 00000</t>
  </si>
  <si>
    <t>02 2 92 С0000</t>
  </si>
  <si>
    <t>02 2 94 00000</t>
  </si>
  <si>
    <t>02 2 94 73190</t>
  </si>
  <si>
    <t>03 2 05 С0000</t>
  </si>
  <si>
    <t>Основное мероприятие "Содействие в реализации инвестиционных проектов, реализуемых за счет средств бюджетных кредитов"</t>
  </si>
  <si>
    <t>Содействие в реализации инвестиционных проектов, реализуемых за счет средств бюджетных кредитов</t>
  </si>
  <si>
    <t>05 1 03 98003</t>
  </si>
  <si>
    <t>05 1 03 S8003</t>
  </si>
  <si>
    <t>Иные межбюджетные трансферты, имеющие целевое назначение, в целях 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(обустройство и (или) ремонт пожарных водоемов)</t>
  </si>
  <si>
    <t>06 2 05 74100</t>
  </si>
  <si>
    <t>09 1 05 S2260</t>
  </si>
  <si>
    <t>Основное мероприятие "Инициативные проекты"</t>
  </si>
  <si>
    <t>09 1 62 00000</t>
  </si>
  <si>
    <t>Инициативные проекты</t>
  </si>
  <si>
    <t>09 1 62 С0000</t>
  </si>
  <si>
    <t>Основное мероприятие "Осуществление переданного государственного полномочия по обеспечению жилыми помещениями детей-сирот и детей, оставшихся без попечения родителей"</t>
  </si>
  <si>
    <t>Осуществление переданного государственного полномочия по обеспечению жилыми помещениями детей-сирот и детей, оставшихся без попечения родителей</t>
  </si>
  <si>
    <t>11 1 03 R0820</t>
  </si>
  <si>
    <t>Основное мероприятие "Осуществление переданного государственного полномочия по обеспечению жильем отдельных категорий граждан, установленных Федеральным законом от 12.01.1995 N 5-ФЗ "О ветеранах"</t>
  </si>
  <si>
    <t>Осуществление переданного государственного полномочия по обеспечению жильем отдельных категорий граждан, установленных Федеральным законом от 12.01.1995 N 5-ФЗ "О ветеранах"</t>
  </si>
  <si>
    <t>Основное мероприятие "Осуществление переданного государственного полномочия по обеспечению жильем отдельных категорий граждан, установленных Федеральным законом от 24.11.1995 N 181-ФЗ "О социальной защите инвалидов в Российской Федерации"</t>
  </si>
  <si>
    <t>Осуществление переданного государственного полномочия по обеспечению жильем отдельных категорий граждан, установленных Федеральным законом от 24.11.1995 N 181-ФЗ "О социальной защите инвалидов в Российской Федерации"</t>
  </si>
  <si>
    <t>11 3 20 S2620</t>
  </si>
  <si>
    <t>Основное мероприятие "Приведение в нормативное состояние улично-дорожной сети, в том числе в рамках реализации мероприятий регионального проекта "Региональная и местная дорожная сеть"</t>
  </si>
  <si>
    <t>Приведение в нормативное состояние улично-дорожной сети, в том числе в рамках реализации мероприятий регионального проекта "Региональная и местная дорожная сеть"</t>
  </si>
  <si>
    <t>14 1 04 S2350</t>
  </si>
  <si>
    <t>Основное мероприятие "Приобретение транспортных средств для осуществления пассажирских перевозок на автомобильном транспорте"</t>
  </si>
  <si>
    <t>14 3 18 00000</t>
  </si>
  <si>
    <t>Приобретение транспортных средств для осуществления пассажирских перевозок на автомобильном транспорте</t>
  </si>
  <si>
    <t>14 3 18 97001</t>
  </si>
  <si>
    <t>Резерв средств на открытие новых муниципальных учреждений, изменение действующей сети учреждений в МО ГО "Сыктывкар", подведомственных главным распорядителям бюджетных средств МО ГО "Сыктывкар"; на финансовое обеспечение софинансирования мероприятий, осуществляемых за счет субсидий из других бюджетов бюджетной системы Российской Федерации; на повышение уровня оплаты труда, изменение системы оплаты труда и пенсионное обеспечение в соответствии с действующим законодательством; на реализацию инициативных проектов на территории МО ГО "Сыктывкар"; на исполнение обязательств, предусмотренных разделом IX Жилищного кодекса Российской Федерации, в части имущества, находящегося в собственности МО ГО "Сыктывкар"</t>
  </si>
  <si>
    <t>РАСПРЕДЕЛЕНИЕ БЮДЖЕТНЫХ АССИГНОВАНИЙ  ПО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 И ПЛАНОВЫЙ ПЕРИОД 2025 и 2026 ГОДОВ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</si>
  <si>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</si>
  <si>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01 1 62 00000</t>
  </si>
  <si>
    <t>01 1 62 S2Я00</t>
  </si>
  <si>
    <t>01 1 62 С0000</t>
  </si>
  <si>
    <t>Реализация инициативных проектов в сфере образования</t>
  </si>
  <si>
    <t>01 1 62 С0И02</t>
  </si>
  <si>
    <t>01 2 59 L3030</t>
  </si>
  <si>
    <t>01 2 62 00000</t>
  </si>
  <si>
    <t>01 2 62 S2Я00</t>
  </si>
  <si>
    <t>01 2 62 С0И03</t>
  </si>
  <si>
    <t>Укрепление материально-технической базы муниципальных учреждений (организаций) сферы культуры (проведение противопожарных мероприятий)</t>
  </si>
  <si>
    <t>02 1 01 S2150</t>
  </si>
  <si>
    <t>Основное мероприятие "Обновление и пополнение книжного фонда"</t>
  </si>
  <si>
    <t>02 1 02 00000</t>
  </si>
  <si>
    <t>Комплектование книжных фондов муниципальных библиотек</t>
  </si>
  <si>
    <t>02 1 02 L5193</t>
  </si>
  <si>
    <t>02 1 62 00000</t>
  </si>
  <si>
    <t>02 1 62 С0000</t>
  </si>
  <si>
    <t>Основное мероприятие "Проведение противопожарных мероприятий"</t>
  </si>
  <si>
    <t>Проведение противопожарных мероприятий</t>
  </si>
  <si>
    <t>02 2 62 00000</t>
  </si>
  <si>
    <t>02 2 62 С0000</t>
  </si>
  <si>
    <t>Реализация инициативных проектов в сфере физической культуры и спорта</t>
  </si>
  <si>
    <t>02 2 62 С0И01</t>
  </si>
  <si>
    <t>05 1 62 00000</t>
  </si>
  <si>
    <t>Реализация народных проектов в сфере агропромышленного комплекса, прошедших отбор в рамках проекта "Народный бюджет"</t>
  </si>
  <si>
    <t>05 1 62 S2900</t>
  </si>
  <si>
    <t>Реализация мероприятий, направленных на исполнение наказов избирателей</t>
  </si>
  <si>
    <t>09 1 62 92724</t>
  </si>
  <si>
    <t>11 1 02 92736</t>
  </si>
  <si>
    <t>11 1 06 С0000</t>
  </si>
  <si>
    <t>11 1 F3 00000</t>
  </si>
  <si>
    <t>11 1 F3 67483</t>
  </si>
  <si>
    <t>11 1 F3 67484</t>
  </si>
  <si>
    <t>11 1 F3 6748S</t>
  </si>
  <si>
    <t>Основное мероприятие "Организация муниципальных перевозок пассажиров и багажа автомобильным транспортом"</t>
  </si>
  <si>
    <t>14 3 19 00000</t>
  </si>
  <si>
    <t>Организация муниципальных перевозок пассажиров и багажа автомобильным транспортом</t>
  </si>
  <si>
    <t>14 3 19 C0000</t>
  </si>
  <si>
    <t>14 3 19 S2070</t>
  </si>
  <si>
    <t xml:space="preserve">"Приложение № 1 </t>
  </si>
  <si>
    <t>от 14.12.2023 г. № 27/2023-400</t>
  </si>
  <si>
    <t>".</t>
  </si>
  <si>
    <t>02 1 04 00000</t>
  </si>
  <si>
    <t>02 1 04 С0000</t>
  </si>
  <si>
    <t xml:space="preserve">от  28 марта 2024 г. № 29/2024 – 427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</si>
</sst>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0"/>
    <numFmt numFmtId="166" formatCode="#,##0.000"/>
    <numFmt numFmtId="167" formatCode="0.0%"/>
  </numFmts>
  <fonts count="12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>
      <alignment vertical="top" wrapText="1"/>
    </xf>
    <xf numFmtId="0" fontId="4" fillId="0" borderId="0">
      <alignment vertical="top" wrapText="1"/>
    </xf>
    <xf numFmtId="0" fontId="6" fillId="0" borderId="0"/>
  </cellStyleXfs>
  <cellXfs count="56">
    <xf numFmtId="0" fontId="0" fillId="0" borderId="0" xfId="0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166" fontId="0" fillId="0" borderId="0" xfId="0" applyNumberFormat="1" applyFont="1" applyFill="1" applyAlignment="1">
      <alignment vertical="top" wrapText="1"/>
    </xf>
    <xf numFmtId="166" fontId="3" fillId="0" borderId="0" xfId="0" applyNumberFormat="1" applyFont="1" applyFill="1" applyAlignment="1">
      <alignment vertical="top" wrapText="1"/>
    </xf>
    <xf numFmtId="164" fontId="5" fillId="0" borderId="2" xfId="1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vertical="top" wrapText="1"/>
    </xf>
    <xf numFmtId="167" fontId="3" fillId="0" borderId="2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164" fontId="10" fillId="0" borderId="2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vertical="top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1"/>
  <sheetViews>
    <sheetView view="pageBreakPreview" zoomScale="95" zoomScaleNormal="85" zoomScaleSheetLayoutView="95" workbookViewId="0">
      <selection sqref="A1:F7"/>
    </sheetView>
  </sheetViews>
  <sheetFormatPr defaultRowHeight="12.75" x14ac:dyDescent="0.2"/>
  <cols>
    <col min="1" max="1" width="69.33203125" style="1" customWidth="1"/>
    <col min="2" max="2" width="12.83203125" style="1" bestFit="1" customWidth="1"/>
    <col min="3" max="3" width="5" style="1" bestFit="1" customWidth="1"/>
    <col min="4" max="6" width="13.33203125" style="1" bestFit="1" customWidth="1"/>
    <col min="7" max="7" width="9.33203125" style="1"/>
    <col min="8" max="8" width="20.83203125" style="8" bestFit="1" customWidth="1"/>
    <col min="9" max="10" width="19.5" style="8" bestFit="1" customWidth="1"/>
    <col min="11" max="11" width="9.33203125" style="4"/>
    <col min="12" max="12" width="12.83203125" style="4" bestFit="1" customWidth="1"/>
    <col min="13" max="13" width="10.6640625" style="4" customWidth="1"/>
    <col min="14" max="15" width="9.33203125" style="4"/>
    <col min="16" max="16384" width="9.33203125" style="1"/>
  </cols>
  <sheetData>
    <row r="1" spans="1:14" x14ac:dyDescent="0.2">
      <c r="A1" s="54" t="s">
        <v>0</v>
      </c>
      <c r="B1" s="54"/>
      <c r="C1" s="54"/>
      <c r="D1" s="54"/>
      <c r="E1" s="54"/>
      <c r="F1" s="54"/>
    </row>
    <row r="2" spans="1:14" x14ac:dyDescent="0.2">
      <c r="A2" s="54" t="s">
        <v>1</v>
      </c>
      <c r="B2" s="54"/>
      <c r="C2" s="54"/>
      <c r="D2" s="54"/>
      <c r="E2" s="54"/>
      <c r="F2" s="54"/>
    </row>
    <row r="3" spans="1:14" x14ac:dyDescent="0.2">
      <c r="A3" s="54" t="s">
        <v>2</v>
      </c>
      <c r="B3" s="54"/>
      <c r="C3" s="54"/>
      <c r="D3" s="54"/>
      <c r="E3" s="54"/>
      <c r="F3" s="54"/>
    </row>
    <row r="4" spans="1:14" x14ac:dyDescent="0.2">
      <c r="A4" s="54" t="s">
        <v>8</v>
      </c>
      <c r="B4" s="54"/>
      <c r="C4" s="54"/>
      <c r="D4" s="54"/>
      <c r="E4" s="54"/>
      <c r="F4" s="54"/>
    </row>
    <row r="6" spans="1:14" ht="63.75" customHeight="1" x14ac:dyDescent="0.2">
      <c r="A6" s="55" t="s">
        <v>597</v>
      </c>
      <c r="B6" s="55"/>
      <c r="C6" s="55"/>
      <c r="D6" s="55"/>
      <c r="E6" s="55"/>
      <c r="F6" s="55"/>
    </row>
    <row r="7" spans="1:14" x14ac:dyDescent="0.2">
      <c r="A7" s="1" t="s">
        <v>3</v>
      </c>
      <c r="F7" s="2" t="s">
        <v>4</v>
      </c>
    </row>
    <row r="8" spans="1:14" s="4" customFormat="1" ht="11.25" x14ac:dyDescent="0.2">
      <c r="A8" s="3" t="s">
        <v>5</v>
      </c>
      <c r="B8" s="3" t="s">
        <v>6</v>
      </c>
      <c r="C8" s="3" t="s">
        <v>7</v>
      </c>
      <c r="D8" s="3" t="s">
        <v>24</v>
      </c>
      <c r="E8" s="3" t="s">
        <v>546</v>
      </c>
      <c r="F8" s="3" t="s">
        <v>553</v>
      </c>
      <c r="H8" s="8"/>
      <c r="I8" s="8"/>
      <c r="J8" s="8"/>
    </row>
    <row r="9" spans="1:14" x14ac:dyDescent="0.2">
      <c r="A9" s="29" t="s">
        <v>25</v>
      </c>
      <c r="B9" s="19" t="s">
        <v>9</v>
      </c>
      <c r="C9" s="19" t="s">
        <v>3</v>
      </c>
      <c r="D9" s="20">
        <f>D10+D38+D74+D91</f>
        <v>6130814.8999999994</v>
      </c>
      <c r="E9" s="20">
        <f t="shared" ref="E9:F9" si="0">E10+E38+E74+E91</f>
        <v>6279918.7000000002</v>
      </c>
      <c r="F9" s="20">
        <f t="shared" si="0"/>
        <v>6273187.7999999998</v>
      </c>
      <c r="H9" s="16">
        <v>6130815</v>
      </c>
      <c r="I9" s="16">
        <v>6279918.7000000002</v>
      </c>
      <c r="J9" s="16">
        <v>6273187.9000000004</v>
      </c>
      <c r="L9" s="17">
        <f t="shared" ref="L9:L72" si="1">H9-D9</f>
        <v>0.10000000055879354</v>
      </c>
      <c r="M9" s="17">
        <f t="shared" ref="M9:M72" si="2">I9-E9</f>
        <v>0</v>
      </c>
      <c r="N9" s="17">
        <f t="shared" ref="N9:N72" si="3">J9-F9</f>
        <v>0.10000000055879354</v>
      </c>
    </row>
    <row r="10" spans="1:14" x14ac:dyDescent="0.2">
      <c r="A10" s="29" t="s">
        <v>26</v>
      </c>
      <c r="B10" s="19" t="s">
        <v>27</v>
      </c>
      <c r="C10" s="19" t="s">
        <v>3</v>
      </c>
      <c r="D10" s="20">
        <f>D11+D15+D18+D25+D32+D35</f>
        <v>2638343.7000000002</v>
      </c>
      <c r="E10" s="20">
        <f t="shared" ref="E10:F10" si="4">E11+E15+E18+E25+E32+E35</f>
        <v>2721199.9000000004</v>
      </c>
      <c r="F10" s="20">
        <f t="shared" si="4"/>
        <v>2723475.7</v>
      </c>
      <c r="H10" s="16">
        <v>2638343.7999999998</v>
      </c>
      <c r="I10" s="16">
        <v>2721200.1</v>
      </c>
      <c r="J10" s="16">
        <v>2723475.9</v>
      </c>
      <c r="L10" s="17">
        <f t="shared" si="1"/>
        <v>9.999999962747097E-2</v>
      </c>
      <c r="M10" s="17">
        <f t="shared" si="2"/>
        <v>0.19999999972060323</v>
      </c>
      <c r="N10" s="17">
        <f t="shared" si="3"/>
        <v>0.19999999972060323</v>
      </c>
    </row>
    <row r="11" spans="1:14" ht="56.25" x14ac:dyDescent="0.2">
      <c r="A11" s="29" t="s">
        <v>28</v>
      </c>
      <c r="B11" s="19" t="s">
        <v>29</v>
      </c>
      <c r="C11" s="19" t="s">
        <v>3</v>
      </c>
      <c r="D11" s="20">
        <f>D12</f>
        <v>120352.9</v>
      </c>
      <c r="E11" s="20">
        <f t="shared" ref="E11:F11" si="5">E12</f>
        <v>120352.9</v>
      </c>
      <c r="F11" s="20">
        <f t="shared" si="5"/>
        <v>120352.9</v>
      </c>
      <c r="H11" s="16">
        <v>120352.9</v>
      </c>
      <c r="I11" s="16">
        <v>120352.9</v>
      </c>
      <c r="J11" s="16">
        <v>120352.9</v>
      </c>
      <c r="L11" s="17">
        <f t="shared" si="1"/>
        <v>0</v>
      </c>
      <c r="M11" s="17">
        <f t="shared" si="2"/>
        <v>0</v>
      </c>
      <c r="N11" s="17">
        <f t="shared" si="3"/>
        <v>0</v>
      </c>
    </row>
    <row r="12" spans="1:14" ht="45" x14ac:dyDescent="0.2">
      <c r="A12" s="18" t="s">
        <v>30</v>
      </c>
      <c r="B12" s="19" t="s">
        <v>31</v>
      </c>
      <c r="C12" s="19" t="s">
        <v>3</v>
      </c>
      <c r="D12" s="20">
        <f>D13+D14</f>
        <v>120352.9</v>
      </c>
      <c r="E12" s="20">
        <f t="shared" ref="E12:F12" si="6">E13+E14</f>
        <v>120352.9</v>
      </c>
      <c r="F12" s="20">
        <f t="shared" si="6"/>
        <v>120352.9</v>
      </c>
      <c r="H12" s="20">
        <v>120352.9</v>
      </c>
      <c r="I12" s="20">
        <v>120352.9</v>
      </c>
      <c r="J12" s="20">
        <v>120352.9</v>
      </c>
      <c r="L12" s="17">
        <f t="shared" si="1"/>
        <v>0</v>
      </c>
      <c r="M12" s="17">
        <f t="shared" si="2"/>
        <v>0</v>
      </c>
      <c r="N12" s="17">
        <f t="shared" si="3"/>
        <v>0</v>
      </c>
    </row>
    <row r="13" spans="1:14" x14ac:dyDescent="0.2">
      <c r="A13" s="18" t="s">
        <v>32</v>
      </c>
      <c r="B13" s="19" t="s">
        <v>31</v>
      </c>
      <c r="C13" s="19" t="s">
        <v>33</v>
      </c>
      <c r="D13" s="20">
        <v>1852.9</v>
      </c>
      <c r="E13" s="20">
        <v>1852.9</v>
      </c>
      <c r="F13" s="20">
        <v>1852.9</v>
      </c>
      <c r="H13" s="20">
        <v>1852.9</v>
      </c>
      <c r="I13" s="20">
        <v>1852.9</v>
      </c>
      <c r="J13" s="20">
        <v>1852.9</v>
      </c>
      <c r="L13" s="17">
        <f t="shared" si="1"/>
        <v>0</v>
      </c>
      <c r="M13" s="17">
        <f t="shared" si="2"/>
        <v>0</v>
      </c>
      <c r="N13" s="17">
        <f t="shared" si="3"/>
        <v>0</v>
      </c>
    </row>
    <row r="14" spans="1:14" ht="22.5" x14ac:dyDescent="0.2">
      <c r="A14" s="18" t="s">
        <v>34</v>
      </c>
      <c r="B14" s="19" t="s">
        <v>31</v>
      </c>
      <c r="C14" s="19" t="s">
        <v>35</v>
      </c>
      <c r="D14" s="20">
        <v>118500</v>
      </c>
      <c r="E14" s="20">
        <v>118500</v>
      </c>
      <c r="F14" s="20">
        <v>118500</v>
      </c>
      <c r="H14" s="20">
        <v>118500</v>
      </c>
      <c r="I14" s="20">
        <v>118500</v>
      </c>
      <c r="J14" s="20">
        <v>118500</v>
      </c>
      <c r="L14" s="17">
        <f t="shared" si="1"/>
        <v>0</v>
      </c>
      <c r="M14" s="17">
        <f t="shared" si="2"/>
        <v>0</v>
      </c>
      <c r="N14" s="17">
        <f t="shared" si="3"/>
        <v>0</v>
      </c>
    </row>
    <row r="15" spans="1:14" ht="33.75" x14ac:dyDescent="0.2">
      <c r="A15" s="29" t="s">
        <v>38</v>
      </c>
      <c r="B15" s="19" t="s">
        <v>39</v>
      </c>
      <c r="C15" s="19" t="s">
        <v>3</v>
      </c>
      <c r="D15" s="20">
        <f>D16</f>
        <v>3600</v>
      </c>
      <c r="E15" s="20">
        <f t="shared" ref="E15:F16" si="7">E16</f>
        <v>5000</v>
      </c>
      <c r="F15" s="20">
        <f t="shared" si="7"/>
        <v>5000</v>
      </c>
      <c r="H15" s="16">
        <v>3600</v>
      </c>
      <c r="I15" s="16">
        <v>5000</v>
      </c>
      <c r="J15" s="16">
        <v>5000</v>
      </c>
      <c r="L15" s="17">
        <f t="shared" si="1"/>
        <v>0</v>
      </c>
      <c r="M15" s="17">
        <f t="shared" si="2"/>
        <v>0</v>
      </c>
      <c r="N15" s="17">
        <f t="shared" si="3"/>
        <v>0</v>
      </c>
    </row>
    <row r="16" spans="1:14" ht="33.75" x14ac:dyDescent="0.2">
      <c r="A16" s="18" t="s">
        <v>40</v>
      </c>
      <c r="B16" s="19" t="s">
        <v>359</v>
      </c>
      <c r="C16" s="19" t="s">
        <v>3</v>
      </c>
      <c r="D16" s="20">
        <f>D17</f>
        <v>3600</v>
      </c>
      <c r="E16" s="20">
        <f t="shared" si="7"/>
        <v>5000</v>
      </c>
      <c r="F16" s="20">
        <f t="shared" si="7"/>
        <v>5000</v>
      </c>
      <c r="H16" s="20">
        <v>3600</v>
      </c>
      <c r="I16" s="20">
        <v>5000</v>
      </c>
      <c r="J16" s="20">
        <v>5000</v>
      </c>
      <c r="L16" s="17">
        <f t="shared" si="1"/>
        <v>0</v>
      </c>
      <c r="M16" s="17">
        <f t="shared" si="2"/>
        <v>0</v>
      </c>
      <c r="N16" s="17">
        <f t="shared" si="3"/>
        <v>0</v>
      </c>
    </row>
    <row r="17" spans="1:14" x14ac:dyDescent="0.2">
      <c r="A17" s="18" t="s">
        <v>41</v>
      </c>
      <c r="B17" s="19" t="s">
        <v>359</v>
      </c>
      <c r="C17" s="19" t="s">
        <v>42</v>
      </c>
      <c r="D17" s="20">
        <v>3600</v>
      </c>
      <c r="E17" s="20">
        <v>5000</v>
      </c>
      <c r="F17" s="20">
        <v>5000</v>
      </c>
      <c r="H17" s="20">
        <v>3600</v>
      </c>
      <c r="I17" s="20">
        <v>5000</v>
      </c>
      <c r="J17" s="20">
        <v>5000</v>
      </c>
      <c r="L17" s="17">
        <f t="shared" si="1"/>
        <v>0</v>
      </c>
      <c r="M17" s="17">
        <f t="shared" si="2"/>
        <v>0</v>
      </c>
      <c r="N17" s="17">
        <f t="shared" si="3"/>
        <v>0</v>
      </c>
    </row>
    <row r="18" spans="1:14" ht="22.5" x14ac:dyDescent="0.2">
      <c r="A18" s="29" t="s">
        <v>43</v>
      </c>
      <c r="B18" s="19" t="s">
        <v>44</v>
      </c>
      <c r="C18" s="19" t="s">
        <v>3</v>
      </c>
      <c r="D18" s="20">
        <f>D19+D21+D23</f>
        <v>298080</v>
      </c>
      <c r="E18" s="20">
        <f t="shared" ref="E18:F18" si="8">E19+E21+E23</f>
        <v>379536.2</v>
      </c>
      <c r="F18" s="20">
        <f t="shared" si="8"/>
        <v>381812</v>
      </c>
      <c r="H18" s="16">
        <v>298080</v>
      </c>
      <c r="I18" s="16">
        <v>379536.3</v>
      </c>
      <c r="J18" s="16">
        <v>381812.1</v>
      </c>
      <c r="L18" s="17">
        <f t="shared" si="1"/>
        <v>0</v>
      </c>
      <c r="M18" s="17">
        <f t="shared" si="2"/>
        <v>9.9999999976716936E-2</v>
      </c>
      <c r="N18" s="17">
        <f t="shared" si="3"/>
        <v>9.9999999976716936E-2</v>
      </c>
    </row>
    <row r="19" spans="1:14" ht="22.5" x14ac:dyDescent="0.2">
      <c r="A19" s="18" t="s">
        <v>46</v>
      </c>
      <c r="B19" s="19" t="s">
        <v>47</v>
      </c>
      <c r="C19" s="19" t="s">
        <v>3</v>
      </c>
      <c r="D19" s="20">
        <f>D20</f>
        <v>271.89999999999998</v>
      </c>
      <c r="E19" s="20">
        <f t="shared" ref="E19:F19" si="9">E20</f>
        <v>271.89999999999998</v>
      </c>
      <c r="F19" s="20">
        <f t="shared" si="9"/>
        <v>271.89999999999998</v>
      </c>
      <c r="H19" s="20">
        <v>271.89999999999998</v>
      </c>
      <c r="I19" s="20">
        <v>271.89999999999998</v>
      </c>
      <c r="J19" s="20">
        <v>271.89999999999998</v>
      </c>
      <c r="L19" s="17">
        <f t="shared" si="1"/>
        <v>0</v>
      </c>
      <c r="M19" s="17">
        <f t="shared" si="2"/>
        <v>0</v>
      </c>
      <c r="N19" s="17">
        <f t="shared" si="3"/>
        <v>0</v>
      </c>
    </row>
    <row r="20" spans="1:14" ht="22.5" x14ac:dyDescent="0.2">
      <c r="A20" s="18" t="s">
        <v>34</v>
      </c>
      <c r="B20" s="19" t="s">
        <v>47</v>
      </c>
      <c r="C20" s="19" t="s">
        <v>35</v>
      </c>
      <c r="D20" s="20">
        <v>271.89999999999998</v>
      </c>
      <c r="E20" s="20">
        <v>271.89999999999998</v>
      </c>
      <c r="F20" s="20">
        <v>271.89999999999998</v>
      </c>
      <c r="H20" s="20">
        <v>271.89999999999998</v>
      </c>
      <c r="I20" s="20">
        <v>271.89999999999998</v>
      </c>
      <c r="J20" s="20">
        <v>271.89999999999998</v>
      </c>
      <c r="L20" s="17">
        <f t="shared" si="1"/>
        <v>0</v>
      </c>
      <c r="M20" s="17">
        <f t="shared" si="2"/>
        <v>0</v>
      </c>
      <c r="N20" s="17">
        <f t="shared" si="3"/>
        <v>0</v>
      </c>
    </row>
    <row r="21" spans="1:14" ht="33.75" x14ac:dyDescent="0.2">
      <c r="A21" s="29" t="s">
        <v>360</v>
      </c>
      <c r="B21" s="19" t="s">
        <v>48</v>
      </c>
      <c r="C21" s="19" t="s">
        <v>3</v>
      </c>
      <c r="D21" s="20">
        <f>D22</f>
        <v>7778.8</v>
      </c>
      <c r="E21" s="20">
        <f t="shared" ref="E21:F21" si="10">E22</f>
        <v>7931.4</v>
      </c>
      <c r="F21" s="20">
        <f t="shared" si="10"/>
        <v>7931.4</v>
      </c>
      <c r="H21" s="20">
        <v>7778.8</v>
      </c>
      <c r="I21" s="20">
        <v>7931.4</v>
      </c>
      <c r="J21" s="20">
        <v>7931.4</v>
      </c>
      <c r="L21" s="17">
        <f t="shared" si="1"/>
        <v>0</v>
      </c>
      <c r="M21" s="17">
        <f t="shared" si="2"/>
        <v>0</v>
      </c>
      <c r="N21" s="17">
        <f t="shared" si="3"/>
        <v>0</v>
      </c>
    </row>
    <row r="22" spans="1:14" ht="22.5" x14ac:dyDescent="0.2">
      <c r="A22" s="18" t="s">
        <v>34</v>
      </c>
      <c r="B22" s="19" t="s">
        <v>48</v>
      </c>
      <c r="C22" s="19" t="s">
        <v>35</v>
      </c>
      <c r="D22" s="20">
        <v>7778.8</v>
      </c>
      <c r="E22" s="20">
        <v>7931.4</v>
      </c>
      <c r="F22" s="20">
        <v>7931.4</v>
      </c>
      <c r="H22" s="20">
        <v>7778.8</v>
      </c>
      <c r="I22" s="20">
        <v>7931.4</v>
      </c>
      <c r="J22" s="20">
        <v>7931.4</v>
      </c>
      <c r="L22" s="17">
        <f t="shared" si="1"/>
        <v>0</v>
      </c>
      <c r="M22" s="17">
        <f t="shared" si="2"/>
        <v>0</v>
      </c>
      <c r="N22" s="17">
        <f t="shared" si="3"/>
        <v>0</v>
      </c>
    </row>
    <row r="23" spans="1:14" ht="22.5" x14ac:dyDescent="0.2">
      <c r="A23" s="18" t="s">
        <v>45</v>
      </c>
      <c r="B23" s="19" t="s">
        <v>361</v>
      </c>
      <c r="C23" s="19" t="s">
        <v>3</v>
      </c>
      <c r="D23" s="20">
        <f>D24</f>
        <v>290029.3</v>
      </c>
      <c r="E23" s="20">
        <f t="shared" ref="E23:F23" si="11">E24</f>
        <v>371332.9</v>
      </c>
      <c r="F23" s="20">
        <f t="shared" si="11"/>
        <v>373608.7</v>
      </c>
      <c r="H23" s="20">
        <v>290029.3</v>
      </c>
      <c r="I23" s="20">
        <v>371333</v>
      </c>
      <c r="J23" s="20">
        <v>373608.8</v>
      </c>
      <c r="L23" s="17">
        <f t="shared" si="1"/>
        <v>0</v>
      </c>
      <c r="M23" s="17">
        <f t="shared" si="2"/>
        <v>9.9999999976716936E-2</v>
      </c>
      <c r="N23" s="17">
        <f t="shared" si="3"/>
        <v>9.9999999976716936E-2</v>
      </c>
    </row>
    <row r="24" spans="1:14" ht="22.5" x14ac:dyDescent="0.2">
      <c r="A24" s="18" t="s">
        <v>34</v>
      </c>
      <c r="B24" s="19" t="s">
        <v>361</v>
      </c>
      <c r="C24" s="19" t="s">
        <v>35</v>
      </c>
      <c r="D24" s="20">
        <v>290029.3</v>
      </c>
      <c r="E24" s="20">
        <v>371332.9</v>
      </c>
      <c r="F24" s="20">
        <v>373608.7</v>
      </c>
      <c r="H24" s="20">
        <v>290029.3</v>
      </c>
      <c r="I24" s="20">
        <v>371333</v>
      </c>
      <c r="J24" s="20">
        <v>373608.8</v>
      </c>
      <c r="L24" s="17">
        <f t="shared" si="1"/>
        <v>0</v>
      </c>
      <c r="M24" s="17">
        <f t="shared" si="2"/>
        <v>9.9999999976716936E-2</v>
      </c>
      <c r="N24" s="17">
        <f t="shared" si="3"/>
        <v>9.9999999976716936E-2</v>
      </c>
    </row>
    <row r="25" spans="1:14" ht="22.5" x14ac:dyDescent="0.2">
      <c r="A25" s="18" t="s">
        <v>49</v>
      </c>
      <c r="B25" s="19" t="s">
        <v>50</v>
      </c>
      <c r="C25" s="19" t="s">
        <v>3</v>
      </c>
      <c r="D25" s="20">
        <f>D26+D28+D30</f>
        <v>17459.400000000001</v>
      </c>
      <c r="E25" s="20">
        <f t="shared" ref="E25:F25" si="12">E26+E28+E30</f>
        <v>17459.400000000001</v>
      </c>
      <c r="F25" s="20">
        <f t="shared" si="12"/>
        <v>17459.400000000001</v>
      </c>
      <c r="H25" s="16">
        <v>17459.5</v>
      </c>
      <c r="I25" s="16">
        <v>17459.5</v>
      </c>
      <c r="J25" s="16">
        <v>17459.5</v>
      </c>
      <c r="L25" s="17">
        <f t="shared" si="1"/>
        <v>9.9999999998544808E-2</v>
      </c>
      <c r="M25" s="17">
        <f t="shared" si="2"/>
        <v>9.9999999998544808E-2</v>
      </c>
      <c r="N25" s="17">
        <f t="shared" si="3"/>
        <v>9.9999999998544808E-2</v>
      </c>
    </row>
    <row r="26" spans="1:14" ht="22.5" x14ac:dyDescent="0.2">
      <c r="A26" s="18" t="s">
        <v>52</v>
      </c>
      <c r="B26" s="19" t="s">
        <v>53</v>
      </c>
      <c r="C26" s="19" t="s">
        <v>3</v>
      </c>
      <c r="D26" s="20">
        <f>D27</f>
        <v>1893.4</v>
      </c>
      <c r="E26" s="20">
        <f t="shared" ref="E26:F26" si="13">E27</f>
        <v>1893.4</v>
      </c>
      <c r="F26" s="20">
        <f t="shared" si="13"/>
        <v>1893.4</v>
      </c>
      <c r="H26" s="20">
        <v>1893.4</v>
      </c>
      <c r="I26" s="20">
        <v>1893.4</v>
      </c>
      <c r="J26" s="20">
        <v>1893.4</v>
      </c>
      <c r="L26" s="17">
        <f t="shared" si="1"/>
        <v>0</v>
      </c>
      <c r="M26" s="17">
        <f t="shared" si="2"/>
        <v>0</v>
      </c>
      <c r="N26" s="17">
        <f t="shared" si="3"/>
        <v>0</v>
      </c>
    </row>
    <row r="27" spans="1:14" ht="22.5" x14ac:dyDescent="0.2">
      <c r="A27" s="18" t="s">
        <v>34</v>
      </c>
      <c r="B27" s="19" t="s">
        <v>53</v>
      </c>
      <c r="C27" s="19" t="s">
        <v>35</v>
      </c>
      <c r="D27" s="20">
        <v>1893.4</v>
      </c>
      <c r="E27" s="20">
        <v>1893.4</v>
      </c>
      <c r="F27" s="20">
        <v>1893.4</v>
      </c>
      <c r="H27" s="20">
        <v>1893.4</v>
      </c>
      <c r="I27" s="20">
        <v>1893.4</v>
      </c>
      <c r="J27" s="20">
        <v>1893.4</v>
      </c>
      <c r="L27" s="17">
        <f t="shared" si="1"/>
        <v>0</v>
      </c>
      <c r="M27" s="17">
        <f t="shared" si="2"/>
        <v>0</v>
      </c>
      <c r="N27" s="17">
        <f t="shared" si="3"/>
        <v>0</v>
      </c>
    </row>
    <row r="28" spans="1:14" ht="22.5" x14ac:dyDescent="0.2">
      <c r="A28" s="29" t="s">
        <v>555</v>
      </c>
      <c r="B28" s="19" t="s">
        <v>556</v>
      </c>
      <c r="C28" s="19" t="s">
        <v>3</v>
      </c>
      <c r="D28" s="20">
        <f>D29</f>
        <v>88.9</v>
      </c>
      <c r="E28" s="20">
        <f t="shared" ref="E28:F28" si="14">E29</f>
        <v>88.9</v>
      </c>
      <c r="F28" s="20">
        <f t="shared" si="14"/>
        <v>88.9</v>
      </c>
      <c r="H28" s="20">
        <v>88.9</v>
      </c>
      <c r="I28" s="20">
        <v>88.9</v>
      </c>
      <c r="J28" s="20">
        <v>88.9</v>
      </c>
      <c r="L28" s="17">
        <f t="shared" si="1"/>
        <v>0</v>
      </c>
      <c r="M28" s="17">
        <f t="shared" si="2"/>
        <v>0</v>
      </c>
      <c r="N28" s="17">
        <f t="shared" si="3"/>
        <v>0</v>
      </c>
    </row>
    <row r="29" spans="1:14" ht="22.5" x14ac:dyDescent="0.2">
      <c r="A29" s="18" t="s">
        <v>34</v>
      </c>
      <c r="B29" s="19" t="s">
        <v>556</v>
      </c>
      <c r="C29" s="19" t="s">
        <v>35</v>
      </c>
      <c r="D29" s="20">
        <v>88.9</v>
      </c>
      <c r="E29" s="20">
        <v>88.9</v>
      </c>
      <c r="F29" s="20">
        <v>88.9</v>
      </c>
      <c r="H29" s="20">
        <v>88.9</v>
      </c>
      <c r="I29" s="20">
        <v>88.9</v>
      </c>
      <c r="J29" s="20">
        <v>88.9</v>
      </c>
      <c r="L29" s="17">
        <f t="shared" si="1"/>
        <v>0</v>
      </c>
      <c r="M29" s="17">
        <f t="shared" si="2"/>
        <v>0</v>
      </c>
      <c r="N29" s="17">
        <f t="shared" si="3"/>
        <v>0</v>
      </c>
    </row>
    <row r="30" spans="1:14" ht="22.5" x14ac:dyDescent="0.2">
      <c r="A30" s="18" t="s">
        <v>51</v>
      </c>
      <c r="B30" s="19" t="s">
        <v>362</v>
      </c>
      <c r="C30" s="19" t="s">
        <v>3</v>
      </c>
      <c r="D30" s="20">
        <f>D31</f>
        <v>15477.1</v>
      </c>
      <c r="E30" s="20">
        <f t="shared" ref="E30:F30" si="15">E31</f>
        <v>15477.1</v>
      </c>
      <c r="F30" s="20">
        <f t="shared" si="15"/>
        <v>15477.1</v>
      </c>
      <c r="H30" s="20">
        <v>15477.2</v>
      </c>
      <c r="I30" s="20">
        <v>15477.2</v>
      </c>
      <c r="J30" s="20">
        <v>15477.2</v>
      </c>
      <c r="L30" s="17">
        <f t="shared" si="1"/>
        <v>0.1000000000003638</v>
      </c>
      <c r="M30" s="17">
        <f t="shared" si="2"/>
        <v>0.1000000000003638</v>
      </c>
      <c r="N30" s="17">
        <f t="shared" si="3"/>
        <v>0.1000000000003638</v>
      </c>
    </row>
    <row r="31" spans="1:14" ht="22.5" x14ac:dyDescent="0.2">
      <c r="A31" s="18" t="s">
        <v>34</v>
      </c>
      <c r="B31" s="19" t="s">
        <v>362</v>
      </c>
      <c r="C31" s="19" t="s">
        <v>35</v>
      </c>
      <c r="D31" s="20">
        <v>15477.1</v>
      </c>
      <c r="E31" s="20">
        <v>15477.1</v>
      </c>
      <c r="F31" s="20">
        <v>15477.1</v>
      </c>
      <c r="H31" s="20">
        <v>15477.2</v>
      </c>
      <c r="I31" s="20">
        <v>15477.2</v>
      </c>
      <c r="J31" s="20">
        <v>15477.2</v>
      </c>
      <c r="L31" s="17">
        <f t="shared" si="1"/>
        <v>0.1000000000003638</v>
      </c>
      <c r="M31" s="17">
        <f t="shared" si="2"/>
        <v>0.1000000000003638</v>
      </c>
      <c r="N31" s="17">
        <f t="shared" si="3"/>
        <v>0.1000000000003638</v>
      </c>
    </row>
    <row r="32" spans="1:14" ht="56.25" x14ac:dyDescent="0.2">
      <c r="A32" s="18" t="s">
        <v>54</v>
      </c>
      <c r="B32" s="19" t="s">
        <v>55</v>
      </c>
      <c r="C32" s="19" t="s">
        <v>3</v>
      </c>
      <c r="D32" s="20">
        <f>D33</f>
        <v>2337.6999999999998</v>
      </c>
      <c r="E32" s="20">
        <f t="shared" ref="E32:F33" si="16">E33</f>
        <v>2337.6999999999998</v>
      </c>
      <c r="F32" s="20">
        <f t="shared" si="16"/>
        <v>2337.6999999999998</v>
      </c>
      <c r="H32" s="16">
        <v>2337.6999999999998</v>
      </c>
      <c r="I32" s="16">
        <v>2337.6999999999998</v>
      </c>
      <c r="J32" s="16">
        <v>2337.6999999999998</v>
      </c>
      <c r="L32" s="17">
        <f t="shared" si="1"/>
        <v>0</v>
      </c>
      <c r="M32" s="17">
        <f t="shared" si="2"/>
        <v>0</v>
      </c>
      <c r="N32" s="17">
        <f t="shared" si="3"/>
        <v>0</v>
      </c>
    </row>
    <row r="33" spans="1:14" ht="56.25" x14ac:dyDescent="0.2">
      <c r="A33" s="29" t="s">
        <v>56</v>
      </c>
      <c r="B33" s="19" t="s">
        <v>57</v>
      </c>
      <c r="C33" s="19" t="s">
        <v>3</v>
      </c>
      <c r="D33" s="20">
        <f>D34</f>
        <v>2337.6999999999998</v>
      </c>
      <c r="E33" s="20">
        <f t="shared" si="16"/>
        <v>2337.6999999999998</v>
      </c>
      <c r="F33" s="20">
        <f t="shared" si="16"/>
        <v>2337.6999999999998</v>
      </c>
      <c r="H33" s="20">
        <v>2337.6999999999998</v>
      </c>
      <c r="I33" s="20">
        <v>2337.6999999999998</v>
      </c>
      <c r="J33" s="20">
        <v>2337.6999999999998</v>
      </c>
      <c r="L33" s="17">
        <f t="shared" si="1"/>
        <v>0</v>
      </c>
      <c r="M33" s="17">
        <f t="shared" si="2"/>
        <v>0</v>
      </c>
      <c r="N33" s="17">
        <f t="shared" si="3"/>
        <v>0</v>
      </c>
    </row>
    <row r="34" spans="1:14" ht="22.5" x14ac:dyDescent="0.2">
      <c r="A34" s="18" t="s">
        <v>34</v>
      </c>
      <c r="B34" s="19" t="s">
        <v>57</v>
      </c>
      <c r="C34" s="19" t="s">
        <v>35</v>
      </c>
      <c r="D34" s="20">
        <v>2337.6999999999998</v>
      </c>
      <c r="E34" s="20">
        <v>2337.6999999999998</v>
      </c>
      <c r="F34" s="20">
        <v>2337.6999999999998</v>
      </c>
      <c r="H34" s="20">
        <v>2337.6999999999998</v>
      </c>
      <c r="I34" s="20">
        <v>2337.6999999999998</v>
      </c>
      <c r="J34" s="20">
        <v>2337.6999999999998</v>
      </c>
      <c r="L34" s="17">
        <f t="shared" si="1"/>
        <v>0</v>
      </c>
      <c r="M34" s="17">
        <f t="shared" si="2"/>
        <v>0</v>
      </c>
      <c r="N34" s="17">
        <f t="shared" si="3"/>
        <v>0</v>
      </c>
    </row>
    <row r="35" spans="1:14" ht="33.75" x14ac:dyDescent="0.2">
      <c r="A35" s="18" t="s">
        <v>58</v>
      </c>
      <c r="B35" s="19" t="s">
        <v>59</v>
      </c>
      <c r="C35" s="19" t="s">
        <v>3</v>
      </c>
      <c r="D35" s="20">
        <f>D36</f>
        <v>2196513.7000000002</v>
      </c>
      <c r="E35" s="20">
        <f t="shared" ref="E35:F36" si="17">E36</f>
        <v>2196513.7000000002</v>
      </c>
      <c r="F35" s="20">
        <f t="shared" si="17"/>
        <v>2196513.7000000002</v>
      </c>
      <c r="H35" s="16">
        <v>2196513.7000000002</v>
      </c>
      <c r="I35" s="16">
        <v>2196513.7000000002</v>
      </c>
      <c r="J35" s="16">
        <v>2196513.7000000002</v>
      </c>
      <c r="L35" s="17">
        <f t="shared" si="1"/>
        <v>0</v>
      </c>
      <c r="M35" s="17">
        <f t="shared" si="2"/>
        <v>0</v>
      </c>
      <c r="N35" s="17">
        <f t="shared" si="3"/>
        <v>0</v>
      </c>
    </row>
    <row r="36" spans="1:14" ht="22.5" x14ac:dyDescent="0.2">
      <c r="A36" s="29" t="s">
        <v>60</v>
      </c>
      <c r="B36" s="19" t="s">
        <v>61</v>
      </c>
      <c r="C36" s="19" t="s">
        <v>3</v>
      </c>
      <c r="D36" s="20">
        <f>D37</f>
        <v>2196513.7000000002</v>
      </c>
      <c r="E36" s="20">
        <f t="shared" si="17"/>
        <v>2196513.7000000002</v>
      </c>
      <c r="F36" s="20">
        <f t="shared" si="17"/>
        <v>2196513.7000000002</v>
      </c>
      <c r="H36" s="20">
        <v>2196513.7000000002</v>
      </c>
      <c r="I36" s="20">
        <v>2196513.7000000002</v>
      </c>
      <c r="J36" s="20">
        <v>2196513.7000000002</v>
      </c>
      <c r="L36" s="17">
        <f t="shared" si="1"/>
        <v>0</v>
      </c>
      <c r="M36" s="17">
        <f t="shared" si="2"/>
        <v>0</v>
      </c>
      <c r="N36" s="17">
        <f t="shared" si="3"/>
        <v>0</v>
      </c>
    </row>
    <row r="37" spans="1:14" ht="22.5" x14ac:dyDescent="0.2">
      <c r="A37" s="18" t="s">
        <v>34</v>
      </c>
      <c r="B37" s="19" t="s">
        <v>61</v>
      </c>
      <c r="C37" s="19" t="s">
        <v>35</v>
      </c>
      <c r="D37" s="20">
        <v>2196513.7000000002</v>
      </c>
      <c r="E37" s="20">
        <v>2196513.7000000002</v>
      </c>
      <c r="F37" s="20">
        <v>2196513.7000000002</v>
      </c>
      <c r="H37" s="20">
        <v>2196513.7000000002</v>
      </c>
      <c r="I37" s="20">
        <v>2196513.7000000002</v>
      </c>
      <c r="J37" s="20">
        <v>2196513.7000000002</v>
      </c>
      <c r="L37" s="17">
        <f t="shared" si="1"/>
        <v>0</v>
      </c>
      <c r="M37" s="17">
        <f t="shared" si="2"/>
        <v>0</v>
      </c>
      <c r="N37" s="17">
        <f t="shared" si="3"/>
        <v>0</v>
      </c>
    </row>
    <row r="38" spans="1:14" x14ac:dyDescent="0.2">
      <c r="A38" s="18" t="s">
        <v>62</v>
      </c>
      <c r="B38" s="19" t="s">
        <v>63</v>
      </c>
      <c r="C38" s="19" t="s">
        <v>3</v>
      </c>
      <c r="D38" s="20">
        <f>D39+D44+D47+D51+D58+D65+D68+D71</f>
        <v>3178438.3000000003</v>
      </c>
      <c r="E38" s="20">
        <f t="shared" ref="E38:F38" si="18">E39+E44+E47+E51+E58+E65+E68+E71</f>
        <v>3243403.7</v>
      </c>
      <c r="F38" s="20">
        <f t="shared" si="18"/>
        <v>3246821.8</v>
      </c>
      <c r="H38" s="16">
        <v>3178438.3</v>
      </c>
      <c r="I38" s="16">
        <v>3243403.5</v>
      </c>
      <c r="J38" s="16">
        <v>3246821.7</v>
      </c>
      <c r="L38" s="17">
        <f t="shared" si="1"/>
        <v>0</v>
      </c>
      <c r="M38" s="17">
        <f t="shared" si="2"/>
        <v>-0.20000000018626451</v>
      </c>
      <c r="N38" s="17">
        <f t="shared" si="3"/>
        <v>-9.999999962747097E-2</v>
      </c>
    </row>
    <row r="39" spans="1:14" ht="22.5" x14ac:dyDescent="0.2">
      <c r="A39" s="29" t="s">
        <v>64</v>
      </c>
      <c r="B39" s="19" t="s">
        <v>65</v>
      </c>
      <c r="C39" s="19" t="s">
        <v>3</v>
      </c>
      <c r="D39" s="20">
        <f>D40+D42</f>
        <v>10283.9</v>
      </c>
      <c r="E39" s="20">
        <f t="shared" ref="E39:F39" si="19">E40+E42</f>
        <v>12225</v>
      </c>
      <c r="F39" s="20">
        <f t="shared" si="19"/>
        <v>12225</v>
      </c>
      <c r="H39" s="16">
        <v>10283.9</v>
      </c>
      <c r="I39" s="16">
        <v>12225</v>
      </c>
      <c r="J39" s="16">
        <v>12225</v>
      </c>
      <c r="L39" s="17">
        <f t="shared" si="1"/>
        <v>0</v>
      </c>
      <c r="M39" s="17">
        <f t="shared" si="2"/>
        <v>0</v>
      </c>
      <c r="N39" s="17">
        <f t="shared" si="3"/>
        <v>0</v>
      </c>
    </row>
    <row r="40" spans="1:14" ht="22.5" x14ac:dyDescent="0.2">
      <c r="A40" s="29" t="s">
        <v>557</v>
      </c>
      <c r="B40" s="19" t="s">
        <v>67</v>
      </c>
      <c r="C40" s="19" t="s">
        <v>3</v>
      </c>
      <c r="D40" s="20">
        <f>D41</f>
        <v>2083.9</v>
      </c>
      <c r="E40" s="20">
        <f t="shared" ref="E40:F40" si="20">E41</f>
        <v>2023.4</v>
      </c>
      <c r="F40" s="20">
        <f t="shared" si="20"/>
        <v>2023.4</v>
      </c>
      <c r="H40" s="20">
        <v>2083.9</v>
      </c>
      <c r="I40" s="20">
        <v>2023.4</v>
      </c>
      <c r="J40" s="20">
        <v>2023.4</v>
      </c>
      <c r="L40" s="17">
        <f t="shared" si="1"/>
        <v>0</v>
      </c>
      <c r="M40" s="17">
        <f t="shared" si="2"/>
        <v>0</v>
      </c>
      <c r="N40" s="17">
        <f t="shared" si="3"/>
        <v>0</v>
      </c>
    </row>
    <row r="41" spans="1:14" ht="22.5" x14ac:dyDescent="0.2">
      <c r="A41" s="18" t="s">
        <v>34</v>
      </c>
      <c r="B41" s="19" t="s">
        <v>67</v>
      </c>
      <c r="C41" s="19" t="s">
        <v>35</v>
      </c>
      <c r="D41" s="20">
        <v>2083.9</v>
      </c>
      <c r="E41" s="20">
        <v>2023.4</v>
      </c>
      <c r="F41" s="20">
        <v>2023.4</v>
      </c>
      <c r="H41" s="20">
        <v>2083.9</v>
      </c>
      <c r="I41" s="20">
        <v>2023.4</v>
      </c>
      <c r="J41" s="20">
        <v>2023.4</v>
      </c>
      <c r="L41" s="17">
        <f t="shared" si="1"/>
        <v>0</v>
      </c>
      <c r="M41" s="17">
        <f t="shared" si="2"/>
        <v>0</v>
      </c>
      <c r="N41" s="17">
        <f t="shared" si="3"/>
        <v>0</v>
      </c>
    </row>
    <row r="42" spans="1:14" ht="22.5" x14ac:dyDescent="0.2">
      <c r="A42" s="18" t="s">
        <v>66</v>
      </c>
      <c r="B42" s="19" t="s">
        <v>363</v>
      </c>
      <c r="C42" s="19" t="s">
        <v>3</v>
      </c>
      <c r="D42" s="20">
        <f>D43</f>
        <v>8200</v>
      </c>
      <c r="E42" s="20">
        <f t="shared" ref="E42:F42" si="21">E43</f>
        <v>10201.6</v>
      </c>
      <c r="F42" s="20">
        <f t="shared" si="21"/>
        <v>10201.6</v>
      </c>
      <c r="H42" s="20">
        <v>8200</v>
      </c>
      <c r="I42" s="20">
        <v>10201.6</v>
      </c>
      <c r="J42" s="20">
        <v>10201.6</v>
      </c>
      <c r="L42" s="17">
        <f t="shared" si="1"/>
        <v>0</v>
      </c>
      <c r="M42" s="17">
        <f t="shared" si="2"/>
        <v>0</v>
      </c>
      <c r="N42" s="17">
        <f t="shared" si="3"/>
        <v>0</v>
      </c>
    </row>
    <row r="43" spans="1:14" ht="22.5" x14ac:dyDescent="0.2">
      <c r="A43" s="18" t="s">
        <v>34</v>
      </c>
      <c r="B43" s="19" t="s">
        <v>363</v>
      </c>
      <c r="C43" s="19" t="s">
        <v>35</v>
      </c>
      <c r="D43" s="20">
        <v>8200</v>
      </c>
      <c r="E43" s="20">
        <v>10201.6</v>
      </c>
      <c r="F43" s="20">
        <v>10201.6</v>
      </c>
      <c r="H43" s="20">
        <v>8200</v>
      </c>
      <c r="I43" s="20">
        <v>10201.6</v>
      </c>
      <c r="J43" s="20">
        <v>10201.6</v>
      </c>
      <c r="L43" s="17">
        <f t="shared" si="1"/>
        <v>0</v>
      </c>
      <c r="M43" s="17">
        <f t="shared" si="2"/>
        <v>0</v>
      </c>
      <c r="N43" s="17">
        <f t="shared" si="3"/>
        <v>0</v>
      </c>
    </row>
    <row r="44" spans="1:14" ht="33.75" x14ac:dyDescent="0.2">
      <c r="A44" s="18" t="s">
        <v>68</v>
      </c>
      <c r="B44" s="19" t="s">
        <v>69</v>
      </c>
      <c r="C44" s="19" t="s">
        <v>3</v>
      </c>
      <c r="D44" s="20">
        <f>D45</f>
        <v>4792.5</v>
      </c>
      <c r="E44" s="20">
        <f t="shared" ref="E44:F45" si="22">E45</f>
        <v>0</v>
      </c>
      <c r="F44" s="20">
        <f t="shared" si="22"/>
        <v>0</v>
      </c>
      <c r="H44" s="16">
        <v>4792.5</v>
      </c>
      <c r="I44" s="16" t="s">
        <v>3</v>
      </c>
      <c r="J44" s="16" t="s">
        <v>3</v>
      </c>
      <c r="L44" s="17">
        <f t="shared" si="1"/>
        <v>0</v>
      </c>
      <c r="M44" s="17" t="e">
        <f t="shared" si="2"/>
        <v>#VALUE!</v>
      </c>
      <c r="N44" s="17" t="e">
        <f t="shared" si="3"/>
        <v>#VALUE!</v>
      </c>
    </row>
    <row r="45" spans="1:14" ht="33.75" x14ac:dyDescent="0.2">
      <c r="A45" s="29" t="s">
        <v>70</v>
      </c>
      <c r="B45" s="19" t="s">
        <v>364</v>
      </c>
      <c r="C45" s="19" t="s">
        <v>3</v>
      </c>
      <c r="D45" s="20">
        <f>D46</f>
        <v>4792.5</v>
      </c>
      <c r="E45" s="20">
        <f t="shared" si="22"/>
        <v>0</v>
      </c>
      <c r="F45" s="20">
        <f t="shared" si="22"/>
        <v>0</v>
      </c>
      <c r="H45" s="20">
        <v>4792.5</v>
      </c>
      <c r="I45" s="20" t="s">
        <v>3</v>
      </c>
      <c r="J45" s="20" t="s">
        <v>3</v>
      </c>
      <c r="L45" s="17">
        <f t="shared" si="1"/>
        <v>0</v>
      </c>
      <c r="M45" s="17" t="e">
        <f t="shared" si="2"/>
        <v>#VALUE!</v>
      </c>
      <c r="N45" s="17" t="e">
        <f t="shared" si="3"/>
        <v>#VALUE!</v>
      </c>
    </row>
    <row r="46" spans="1:14" ht="22.5" x14ac:dyDescent="0.2">
      <c r="A46" s="18" t="s">
        <v>36</v>
      </c>
      <c r="B46" s="19" t="s">
        <v>364</v>
      </c>
      <c r="C46" s="19" t="s">
        <v>37</v>
      </c>
      <c r="D46" s="20">
        <v>4792.5</v>
      </c>
      <c r="E46" s="20">
        <v>0</v>
      </c>
      <c r="F46" s="20">
        <v>0</v>
      </c>
      <c r="H46" s="20">
        <v>4792.5</v>
      </c>
      <c r="I46" s="20" t="s">
        <v>3</v>
      </c>
      <c r="J46" s="20" t="s">
        <v>3</v>
      </c>
      <c r="L46" s="17">
        <f t="shared" si="1"/>
        <v>0</v>
      </c>
      <c r="M46" s="17" t="e">
        <f t="shared" si="2"/>
        <v>#VALUE!</v>
      </c>
      <c r="N46" s="17" t="e">
        <f t="shared" si="3"/>
        <v>#VALUE!</v>
      </c>
    </row>
    <row r="47" spans="1:14" ht="22.5" x14ac:dyDescent="0.2">
      <c r="A47" s="18" t="s">
        <v>71</v>
      </c>
      <c r="B47" s="19" t="s">
        <v>72</v>
      </c>
      <c r="C47" s="19" t="s">
        <v>3</v>
      </c>
      <c r="D47" s="20">
        <v>17054</v>
      </c>
      <c r="E47" s="20">
        <v>21317.5</v>
      </c>
      <c r="F47" s="20">
        <v>21317.5</v>
      </c>
      <c r="H47" s="16">
        <v>17054</v>
      </c>
      <c r="I47" s="16">
        <v>21317.5</v>
      </c>
      <c r="J47" s="16">
        <v>21317.5</v>
      </c>
      <c r="L47" s="17">
        <f t="shared" si="1"/>
        <v>0</v>
      </c>
      <c r="M47" s="17">
        <f t="shared" si="2"/>
        <v>0</v>
      </c>
      <c r="N47" s="17">
        <f t="shared" si="3"/>
        <v>0</v>
      </c>
    </row>
    <row r="48" spans="1:14" ht="22.5" x14ac:dyDescent="0.2">
      <c r="A48" s="29" t="s">
        <v>73</v>
      </c>
      <c r="B48" s="19" t="s">
        <v>365</v>
      </c>
      <c r="C48" s="19" t="s">
        <v>3</v>
      </c>
      <c r="D48" s="20">
        <f>D49+D50</f>
        <v>17054</v>
      </c>
      <c r="E48" s="20">
        <f t="shared" ref="E48:F48" si="23">E49+E50</f>
        <v>21317.5</v>
      </c>
      <c r="F48" s="20">
        <f t="shared" si="23"/>
        <v>21317.5</v>
      </c>
      <c r="H48" s="20">
        <v>17054</v>
      </c>
      <c r="I48" s="20">
        <v>21317.5</v>
      </c>
      <c r="J48" s="20">
        <v>21317.5</v>
      </c>
      <c r="L48" s="17">
        <f t="shared" si="1"/>
        <v>0</v>
      </c>
      <c r="M48" s="17">
        <f t="shared" si="2"/>
        <v>0</v>
      </c>
      <c r="N48" s="17">
        <f t="shared" si="3"/>
        <v>0</v>
      </c>
    </row>
    <row r="49" spans="1:14" ht="22.5" x14ac:dyDescent="0.2">
      <c r="A49" s="18" t="s">
        <v>34</v>
      </c>
      <c r="B49" s="19" t="s">
        <v>365</v>
      </c>
      <c r="C49" s="19" t="s">
        <v>35</v>
      </c>
      <c r="D49" s="20">
        <v>11054</v>
      </c>
      <c r="E49" s="20">
        <v>13818</v>
      </c>
      <c r="F49" s="20">
        <v>13818</v>
      </c>
      <c r="H49" s="20">
        <v>11054</v>
      </c>
      <c r="I49" s="20">
        <v>13818</v>
      </c>
      <c r="J49" s="20">
        <v>13818</v>
      </c>
      <c r="L49" s="17">
        <f t="shared" si="1"/>
        <v>0</v>
      </c>
      <c r="M49" s="17">
        <f t="shared" si="2"/>
        <v>0</v>
      </c>
      <c r="N49" s="17">
        <f t="shared" si="3"/>
        <v>0</v>
      </c>
    </row>
    <row r="50" spans="1:14" x14ac:dyDescent="0.2">
      <c r="A50" s="18" t="s">
        <v>41</v>
      </c>
      <c r="B50" s="19" t="s">
        <v>365</v>
      </c>
      <c r="C50" s="19" t="s">
        <v>42</v>
      </c>
      <c r="D50" s="20">
        <v>6000</v>
      </c>
      <c r="E50" s="20">
        <v>7499.5</v>
      </c>
      <c r="F50" s="20">
        <v>7499.5</v>
      </c>
      <c r="H50" s="20">
        <v>6000</v>
      </c>
      <c r="I50" s="20">
        <v>7499.5</v>
      </c>
      <c r="J50" s="20">
        <v>7499.5</v>
      </c>
      <c r="L50" s="17">
        <f t="shared" si="1"/>
        <v>0</v>
      </c>
      <c r="M50" s="17">
        <f t="shared" si="2"/>
        <v>0</v>
      </c>
      <c r="N50" s="17">
        <f t="shared" si="3"/>
        <v>0</v>
      </c>
    </row>
    <row r="51" spans="1:14" ht="22.5" x14ac:dyDescent="0.2">
      <c r="A51" s="29" t="s">
        <v>43</v>
      </c>
      <c r="B51" s="19" t="s">
        <v>74</v>
      </c>
      <c r="C51" s="19" t="s">
        <v>3</v>
      </c>
      <c r="D51" s="20">
        <f>D52+D54+D56</f>
        <v>499337</v>
      </c>
      <c r="E51" s="20">
        <f t="shared" ref="E51:F51" si="24">E52+E54+E56</f>
        <v>564613.30000000005</v>
      </c>
      <c r="F51" s="20">
        <f t="shared" si="24"/>
        <v>576641.80000000005</v>
      </c>
      <c r="H51" s="16">
        <v>499337</v>
      </c>
      <c r="I51" s="16">
        <v>564613.19999999995</v>
      </c>
      <c r="J51" s="16">
        <v>576641.80000000005</v>
      </c>
      <c r="L51" s="17">
        <f t="shared" si="1"/>
        <v>0</v>
      </c>
      <c r="M51" s="17">
        <f t="shared" si="2"/>
        <v>-0.10000000009313226</v>
      </c>
      <c r="N51" s="17">
        <f t="shared" si="3"/>
        <v>0</v>
      </c>
    </row>
    <row r="52" spans="1:14" ht="22.5" x14ac:dyDescent="0.2">
      <c r="A52" s="18" t="s">
        <v>46</v>
      </c>
      <c r="B52" s="19" t="s">
        <v>75</v>
      </c>
      <c r="C52" s="19" t="s">
        <v>3</v>
      </c>
      <c r="D52" s="20">
        <f>D53</f>
        <v>74691.3</v>
      </c>
      <c r="E52" s="20">
        <f t="shared" ref="E52:F52" si="25">E53</f>
        <v>74691.3</v>
      </c>
      <c r="F52" s="20">
        <f t="shared" si="25"/>
        <v>74691.3</v>
      </c>
      <c r="H52" s="20">
        <v>74691.3</v>
      </c>
      <c r="I52" s="20">
        <v>74691.3</v>
      </c>
      <c r="J52" s="20">
        <v>74691.3</v>
      </c>
      <c r="L52" s="17">
        <f t="shared" si="1"/>
        <v>0</v>
      </c>
      <c r="M52" s="17">
        <f t="shared" si="2"/>
        <v>0</v>
      </c>
      <c r="N52" s="17">
        <f t="shared" si="3"/>
        <v>0</v>
      </c>
    </row>
    <row r="53" spans="1:14" ht="22.5" x14ac:dyDescent="0.2">
      <c r="A53" s="18" t="s">
        <v>34</v>
      </c>
      <c r="B53" s="19" t="s">
        <v>75</v>
      </c>
      <c r="C53" s="19" t="s">
        <v>35</v>
      </c>
      <c r="D53" s="20">
        <v>74691.3</v>
      </c>
      <c r="E53" s="20">
        <v>74691.3</v>
      </c>
      <c r="F53" s="20">
        <v>74691.3</v>
      </c>
      <c r="H53" s="20">
        <v>74691.3</v>
      </c>
      <c r="I53" s="20">
        <v>74691.3</v>
      </c>
      <c r="J53" s="20">
        <v>74691.3</v>
      </c>
      <c r="L53" s="17">
        <f t="shared" si="1"/>
        <v>0</v>
      </c>
      <c r="M53" s="17">
        <f t="shared" si="2"/>
        <v>0</v>
      </c>
      <c r="N53" s="17">
        <f t="shared" si="3"/>
        <v>0</v>
      </c>
    </row>
    <row r="54" spans="1:14" ht="33.75" x14ac:dyDescent="0.2">
      <c r="A54" s="18" t="s">
        <v>360</v>
      </c>
      <c r="B54" s="19" t="s">
        <v>76</v>
      </c>
      <c r="C54" s="19" t="s">
        <v>3</v>
      </c>
      <c r="D54" s="20">
        <f>D55</f>
        <v>8236.2999999999993</v>
      </c>
      <c r="E54" s="20">
        <f t="shared" ref="E54:F54" si="26">E55</f>
        <v>8397.7999999999993</v>
      </c>
      <c r="F54" s="20">
        <f t="shared" si="26"/>
        <v>8397.7999999999993</v>
      </c>
      <c r="H54" s="20">
        <v>8236.2999999999993</v>
      </c>
      <c r="I54" s="20">
        <v>8397.7999999999993</v>
      </c>
      <c r="J54" s="20">
        <v>8397.7999999999993</v>
      </c>
      <c r="L54" s="17">
        <f t="shared" si="1"/>
        <v>0</v>
      </c>
      <c r="M54" s="17">
        <f t="shared" si="2"/>
        <v>0</v>
      </c>
      <c r="N54" s="17">
        <f t="shared" si="3"/>
        <v>0</v>
      </c>
    </row>
    <row r="55" spans="1:14" ht="22.5" x14ac:dyDescent="0.2">
      <c r="A55" s="18" t="s">
        <v>34</v>
      </c>
      <c r="B55" s="19" t="s">
        <v>76</v>
      </c>
      <c r="C55" s="19" t="s">
        <v>35</v>
      </c>
      <c r="D55" s="20">
        <v>8236.2999999999993</v>
      </c>
      <c r="E55" s="20">
        <v>8397.7999999999993</v>
      </c>
      <c r="F55" s="20">
        <v>8397.7999999999993</v>
      </c>
      <c r="H55" s="20">
        <v>8236.2999999999993</v>
      </c>
      <c r="I55" s="20">
        <v>8397.7999999999993</v>
      </c>
      <c r="J55" s="20">
        <v>8397.7999999999993</v>
      </c>
      <c r="L55" s="17">
        <f t="shared" si="1"/>
        <v>0</v>
      </c>
      <c r="M55" s="17">
        <f t="shared" si="2"/>
        <v>0</v>
      </c>
      <c r="N55" s="17">
        <f t="shared" si="3"/>
        <v>0</v>
      </c>
    </row>
    <row r="56" spans="1:14" ht="22.5" x14ac:dyDescent="0.2">
      <c r="A56" s="18" t="s">
        <v>45</v>
      </c>
      <c r="B56" s="19" t="s">
        <v>366</v>
      </c>
      <c r="C56" s="19" t="s">
        <v>3</v>
      </c>
      <c r="D56" s="20">
        <f>D57</f>
        <v>416409.4</v>
      </c>
      <c r="E56" s="20">
        <f t="shared" ref="E56:F56" si="27">E57</f>
        <v>481524.2</v>
      </c>
      <c r="F56" s="20">
        <f t="shared" si="27"/>
        <v>493552.7</v>
      </c>
      <c r="H56" s="20">
        <v>416409.4</v>
      </c>
      <c r="I56" s="20">
        <v>481524.1</v>
      </c>
      <c r="J56" s="20">
        <v>493552.7</v>
      </c>
      <c r="L56" s="17">
        <f t="shared" si="1"/>
        <v>0</v>
      </c>
      <c r="M56" s="17">
        <f t="shared" si="2"/>
        <v>-0.1000000000349246</v>
      </c>
      <c r="N56" s="17">
        <f t="shared" si="3"/>
        <v>0</v>
      </c>
    </row>
    <row r="57" spans="1:14" ht="22.5" x14ac:dyDescent="0.2">
      <c r="A57" s="18" t="s">
        <v>34</v>
      </c>
      <c r="B57" s="19" t="s">
        <v>366</v>
      </c>
      <c r="C57" s="19" t="s">
        <v>35</v>
      </c>
      <c r="D57" s="20">
        <v>416409.4</v>
      </c>
      <c r="E57" s="20">
        <v>481524.2</v>
      </c>
      <c r="F57" s="20">
        <v>493552.7</v>
      </c>
      <c r="H57" s="20">
        <v>416409.4</v>
      </c>
      <c r="I57" s="20">
        <v>481524.1</v>
      </c>
      <c r="J57" s="20">
        <v>493552.7</v>
      </c>
      <c r="L57" s="17">
        <f t="shared" si="1"/>
        <v>0</v>
      </c>
      <c r="M57" s="17">
        <f t="shared" si="2"/>
        <v>-0.1000000000349246</v>
      </c>
      <c r="N57" s="17">
        <f t="shared" si="3"/>
        <v>0</v>
      </c>
    </row>
    <row r="58" spans="1:14" ht="22.5" x14ac:dyDescent="0.2">
      <c r="A58" s="18" t="s">
        <v>49</v>
      </c>
      <c r="B58" s="19" t="s">
        <v>77</v>
      </c>
      <c r="C58" s="19" t="s">
        <v>3</v>
      </c>
      <c r="D58" s="20">
        <f>D59+D61+D63</f>
        <v>47524</v>
      </c>
      <c r="E58" s="20">
        <f t="shared" ref="E58:F58" si="28">E59+E61+E63</f>
        <v>46662.6</v>
      </c>
      <c r="F58" s="20">
        <f t="shared" si="28"/>
        <v>38052.199999999997</v>
      </c>
      <c r="H58" s="16">
        <v>47524</v>
      </c>
      <c r="I58" s="16">
        <v>46662.5</v>
      </c>
      <c r="J58" s="16">
        <v>38052.1</v>
      </c>
      <c r="L58" s="17">
        <f t="shared" si="1"/>
        <v>0</v>
      </c>
      <c r="M58" s="17">
        <f t="shared" si="2"/>
        <v>-9.9999999998544808E-2</v>
      </c>
      <c r="N58" s="17">
        <f t="shared" si="3"/>
        <v>-9.9999999998544808E-2</v>
      </c>
    </row>
    <row r="59" spans="1:14" ht="22.5" x14ac:dyDescent="0.2">
      <c r="A59" s="18" t="s">
        <v>367</v>
      </c>
      <c r="B59" s="19" t="s">
        <v>368</v>
      </c>
      <c r="C59" s="19" t="s">
        <v>3</v>
      </c>
      <c r="D59" s="20">
        <f>D60</f>
        <v>10261.700000000001</v>
      </c>
      <c r="E59" s="20">
        <f t="shared" ref="E59:F59" si="29">E60</f>
        <v>9595.2999999999993</v>
      </c>
      <c r="F59" s="20">
        <f t="shared" si="29"/>
        <v>1796.3</v>
      </c>
      <c r="H59" s="20">
        <v>10261.700000000001</v>
      </c>
      <c r="I59" s="20">
        <v>9595.2999999999993</v>
      </c>
      <c r="J59" s="20">
        <v>1796.3</v>
      </c>
      <c r="L59" s="17">
        <f t="shared" si="1"/>
        <v>0</v>
      </c>
      <c r="M59" s="17">
        <f t="shared" si="2"/>
        <v>0</v>
      </c>
      <c r="N59" s="17">
        <f t="shared" si="3"/>
        <v>0</v>
      </c>
    </row>
    <row r="60" spans="1:14" ht="22.5" x14ac:dyDescent="0.2">
      <c r="A60" s="29" t="s">
        <v>34</v>
      </c>
      <c r="B60" s="19" t="s">
        <v>368</v>
      </c>
      <c r="C60" s="19" t="s">
        <v>35</v>
      </c>
      <c r="D60" s="20">
        <v>10261.700000000001</v>
      </c>
      <c r="E60" s="20">
        <v>9595.2999999999993</v>
      </c>
      <c r="F60" s="20">
        <v>1796.3</v>
      </c>
      <c r="H60" s="20">
        <v>10261.700000000001</v>
      </c>
      <c r="I60" s="20">
        <v>9595.2999999999993</v>
      </c>
      <c r="J60" s="20">
        <v>1796.3</v>
      </c>
      <c r="L60" s="17">
        <f t="shared" si="1"/>
        <v>0</v>
      </c>
      <c r="M60" s="17">
        <f t="shared" si="2"/>
        <v>0</v>
      </c>
      <c r="N60" s="17">
        <f t="shared" si="3"/>
        <v>0</v>
      </c>
    </row>
    <row r="61" spans="1:14" ht="22.5" x14ac:dyDescent="0.2">
      <c r="A61" s="18" t="s">
        <v>52</v>
      </c>
      <c r="B61" s="19" t="s">
        <v>78</v>
      </c>
      <c r="C61" s="19" t="s">
        <v>3</v>
      </c>
      <c r="D61" s="20">
        <f>D62</f>
        <v>3262.3</v>
      </c>
      <c r="E61" s="20">
        <f t="shared" ref="E61:F61" si="30">E62</f>
        <v>3067.3</v>
      </c>
      <c r="F61" s="20">
        <f t="shared" si="30"/>
        <v>2255.9</v>
      </c>
      <c r="H61" s="20">
        <v>3262.3</v>
      </c>
      <c r="I61" s="20">
        <v>3067.2</v>
      </c>
      <c r="J61" s="20">
        <v>2255.8000000000002</v>
      </c>
      <c r="L61" s="17">
        <f t="shared" si="1"/>
        <v>0</v>
      </c>
      <c r="M61" s="17">
        <f t="shared" si="2"/>
        <v>-0.1000000000003638</v>
      </c>
      <c r="N61" s="17">
        <f t="shared" si="3"/>
        <v>-9.9999999999909051E-2</v>
      </c>
    </row>
    <row r="62" spans="1:14" ht="22.5" x14ac:dyDescent="0.2">
      <c r="A62" s="18" t="s">
        <v>34</v>
      </c>
      <c r="B62" s="19" t="s">
        <v>78</v>
      </c>
      <c r="C62" s="19" t="s">
        <v>35</v>
      </c>
      <c r="D62" s="20">
        <v>3262.3</v>
      </c>
      <c r="E62" s="20">
        <v>3067.3</v>
      </c>
      <c r="F62" s="20">
        <v>2255.9</v>
      </c>
      <c r="H62" s="20">
        <v>3262.3</v>
      </c>
      <c r="I62" s="20">
        <v>3067.2</v>
      </c>
      <c r="J62" s="20">
        <v>2255.8000000000002</v>
      </c>
      <c r="L62" s="17">
        <f t="shared" si="1"/>
        <v>0</v>
      </c>
      <c r="M62" s="17">
        <f t="shared" si="2"/>
        <v>-0.1000000000003638</v>
      </c>
      <c r="N62" s="17">
        <f t="shared" si="3"/>
        <v>-9.9999999999909051E-2</v>
      </c>
    </row>
    <row r="63" spans="1:14" ht="22.5" x14ac:dyDescent="0.2">
      <c r="A63" s="18" t="s">
        <v>51</v>
      </c>
      <c r="B63" s="19" t="s">
        <v>369</v>
      </c>
      <c r="C63" s="19" t="s">
        <v>3</v>
      </c>
      <c r="D63" s="20">
        <f>D64</f>
        <v>34000</v>
      </c>
      <c r="E63" s="20">
        <f t="shared" ref="E63:F63" si="31">E64</f>
        <v>34000</v>
      </c>
      <c r="F63" s="20">
        <f t="shared" si="31"/>
        <v>34000</v>
      </c>
      <c r="H63" s="20">
        <v>34000</v>
      </c>
      <c r="I63" s="20">
        <v>34000</v>
      </c>
      <c r="J63" s="20">
        <v>34000</v>
      </c>
      <c r="L63" s="17">
        <f t="shared" si="1"/>
        <v>0</v>
      </c>
      <c r="M63" s="17">
        <f t="shared" si="2"/>
        <v>0</v>
      </c>
      <c r="N63" s="17">
        <f t="shared" si="3"/>
        <v>0</v>
      </c>
    </row>
    <row r="64" spans="1:14" ht="22.5" x14ac:dyDescent="0.2">
      <c r="A64" s="18" t="s">
        <v>34</v>
      </c>
      <c r="B64" s="19" t="s">
        <v>369</v>
      </c>
      <c r="C64" s="19" t="s">
        <v>35</v>
      </c>
      <c r="D64" s="20">
        <v>34000</v>
      </c>
      <c r="E64" s="20">
        <v>34000</v>
      </c>
      <c r="F64" s="20">
        <v>34000</v>
      </c>
      <c r="H64" s="20">
        <v>34000</v>
      </c>
      <c r="I64" s="20">
        <v>34000</v>
      </c>
      <c r="J64" s="20">
        <v>34000</v>
      </c>
      <c r="L64" s="17">
        <f t="shared" si="1"/>
        <v>0</v>
      </c>
      <c r="M64" s="17">
        <f t="shared" si="2"/>
        <v>0</v>
      </c>
      <c r="N64" s="17">
        <f t="shared" si="3"/>
        <v>0</v>
      </c>
    </row>
    <row r="65" spans="1:14" ht="56.25" x14ac:dyDescent="0.2">
      <c r="A65" s="18" t="s">
        <v>54</v>
      </c>
      <c r="B65" s="19" t="s">
        <v>79</v>
      </c>
      <c r="C65" s="19" t="s">
        <v>3</v>
      </c>
      <c r="D65" s="20">
        <f t="shared" ref="D65:F66" si="32">D66</f>
        <v>2539.1999999999998</v>
      </c>
      <c r="E65" s="20">
        <f t="shared" si="32"/>
        <v>2539.1999999999998</v>
      </c>
      <c r="F65" s="20">
        <f t="shared" si="32"/>
        <v>2539.1999999999998</v>
      </c>
      <c r="H65" s="16">
        <v>2539.1999999999998</v>
      </c>
      <c r="I65" s="16">
        <v>2539.1999999999998</v>
      </c>
      <c r="J65" s="16">
        <v>2539.1999999999998</v>
      </c>
      <c r="L65" s="17">
        <f t="shared" si="1"/>
        <v>0</v>
      </c>
      <c r="M65" s="17">
        <f t="shared" si="2"/>
        <v>0</v>
      </c>
      <c r="N65" s="17">
        <f t="shared" si="3"/>
        <v>0</v>
      </c>
    </row>
    <row r="66" spans="1:14" ht="56.25" x14ac:dyDescent="0.2">
      <c r="A66" s="18" t="s">
        <v>56</v>
      </c>
      <c r="B66" s="19" t="s">
        <v>80</v>
      </c>
      <c r="C66" s="19" t="s">
        <v>3</v>
      </c>
      <c r="D66" s="20">
        <f t="shared" si="32"/>
        <v>2539.1999999999998</v>
      </c>
      <c r="E66" s="20">
        <f t="shared" si="32"/>
        <v>2539.1999999999998</v>
      </c>
      <c r="F66" s="20">
        <f t="shared" si="32"/>
        <v>2539.1999999999998</v>
      </c>
      <c r="H66" s="20">
        <v>2539.1999999999998</v>
      </c>
      <c r="I66" s="20">
        <v>2539.1999999999998</v>
      </c>
      <c r="J66" s="20">
        <v>2539.1999999999998</v>
      </c>
      <c r="L66" s="17">
        <f t="shared" si="1"/>
        <v>0</v>
      </c>
      <c r="M66" s="17">
        <f t="shared" si="2"/>
        <v>0</v>
      </c>
      <c r="N66" s="17">
        <f t="shared" si="3"/>
        <v>0</v>
      </c>
    </row>
    <row r="67" spans="1:14" ht="22.5" x14ac:dyDescent="0.2">
      <c r="A67" s="29" t="s">
        <v>34</v>
      </c>
      <c r="B67" s="19" t="s">
        <v>80</v>
      </c>
      <c r="C67" s="19" t="s">
        <v>35</v>
      </c>
      <c r="D67" s="20">
        <v>2539.1999999999998</v>
      </c>
      <c r="E67" s="20">
        <v>2539.1999999999998</v>
      </c>
      <c r="F67" s="20">
        <v>2539.1999999999998</v>
      </c>
      <c r="H67" s="20">
        <v>2539.1999999999998</v>
      </c>
      <c r="I67" s="20">
        <v>2539.1999999999998</v>
      </c>
      <c r="J67" s="20">
        <v>2539.1999999999998</v>
      </c>
      <c r="L67" s="17">
        <f t="shared" si="1"/>
        <v>0</v>
      </c>
      <c r="M67" s="17">
        <f t="shared" si="2"/>
        <v>0</v>
      </c>
      <c r="N67" s="17">
        <f t="shared" si="3"/>
        <v>0</v>
      </c>
    </row>
    <row r="68" spans="1:14" ht="33.75" x14ac:dyDescent="0.2">
      <c r="A68" s="18" t="s">
        <v>58</v>
      </c>
      <c r="B68" s="19" t="s">
        <v>81</v>
      </c>
      <c r="C68" s="19" t="s">
        <v>3</v>
      </c>
      <c r="D68" s="20">
        <f>D69</f>
        <v>2596046.1</v>
      </c>
      <c r="E68" s="20">
        <f t="shared" ref="E68:F69" si="33">E69</f>
        <v>2596046.1</v>
      </c>
      <c r="F68" s="20">
        <f t="shared" si="33"/>
        <v>2596046.1</v>
      </c>
      <c r="H68" s="16">
        <v>2596046.1</v>
      </c>
      <c r="I68" s="16">
        <v>2596046.1</v>
      </c>
      <c r="J68" s="16">
        <v>2596046.1</v>
      </c>
      <c r="L68" s="17">
        <f t="shared" si="1"/>
        <v>0</v>
      </c>
      <c r="M68" s="17">
        <f t="shared" si="2"/>
        <v>0</v>
      </c>
      <c r="N68" s="17">
        <f t="shared" si="3"/>
        <v>0</v>
      </c>
    </row>
    <row r="69" spans="1:14" ht="22.5" x14ac:dyDescent="0.2">
      <c r="A69" s="18" t="s">
        <v>60</v>
      </c>
      <c r="B69" s="19" t="s">
        <v>82</v>
      </c>
      <c r="C69" s="19" t="s">
        <v>3</v>
      </c>
      <c r="D69" s="20">
        <f>D70</f>
        <v>2596046.1</v>
      </c>
      <c r="E69" s="20">
        <f t="shared" si="33"/>
        <v>2596046.1</v>
      </c>
      <c r="F69" s="20">
        <f t="shared" si="33"/>
        <v>2596046.1</v>
      </c>
      <c r="H69" s="20">
        <v>2596046.1</v>
      </c>
      <c r="I69" s="20">
        <v>2596046.1</v>
      </c>
      <c r="J69" s="20">
        <v>2596046.1</v>
      </c>
      <c r="L69" s="17">
        <f t="shared" si="1"/>
        <v>0</v>
      </c>
      <c r="M69" s="17">
        <f t="shared" si="2"/>
        <v>0</v>
      </c>
      <c r="N69" s="17">
        <f t="shared" si="3"/>
        <v>0</v>
      </c>
    </row>
    <row r="70" spans="1:14" ht="22.5" x14ac:dyDescent="0.2">
      <c r="A70" s="29" t="s">
        <v>34</v>
      </c>
      <c r="B70" s="19" t="s">
        <v>82</v>
      </c>
      <c r="C70" s="19" t="s">
        <v>35</v>
      </c>
      <c r="D70" s="20">
        <v>2596046.1</v>
      </c>
      <c r="E70" s="20">
        <v>2596046.1</v>
      </c>
      <c r="F70" s="20">
        <v>2596046.1</v>
      </c>
      <c r="H70" s="20">
        <v>2596046.1</v>
      </c>
      <c r="I70" s="20">
        <v>2596046.1</v>
      </c>
      <c r="J70" s="20">
        <v>2596046.1</v>
      </c>
      <c r="L70" s="17">
        <f t="shared" si="1"/>
        <v>0</v>
      </c>
      <c r="M70" s="17">
        <f t="shared" si="2"/>
        <v>0</v>
      </c>
      <c r="N70" s="17">
        <f t="shared" si="3"/>
        <v>0</v>
      </c>
    </row>
    <row r="71" spans="1:14" ht="22.5" x14ac:dyDescent="0.2">
      <c r="A71" s="18" t="s">
        <v>83</v>
      </c>
      <c r="B71" s="19" t="s">
        <v>84</v>
      </c>
      <c r="C71" s="19" t="s">
        <v>3</v>
      </c>
      <c r="D71" s="20">
        <f>D72</f>
        <v>861.6</v>
      </c>
      <c r="E71" s="20">
        <f t="shared" ref="E71:F72" si="34">E72</f>
        <v>0</v>
      </c>
      <c r="F71" s="20">
        <f t="shared" si="34"/>
        <v>0</v>
      </c>
      <c r="H71" s="16">
        <v>861.6</v>
      </c>
      <c r="I71" s="16" t="s">
        <v>3</v>
      </c>
      <c r="J71" s="16" t="s">
        <v>3</v>
      </c>
      <c r="L71" s="17">
        <f t="shared" si="1"/>
        <v>0</v>
      </c>
      <c r="M71" s="17" t="e">
        <f t="shared" si="2"/>
        <v>#VALUE!</v>
      </c>
      <c r="N71" s="17" t="e">
        <f t="shared" si="3"/>
        <v>#VALUE!</v>
      </c>
    </row>
    <row r="72" spans="1:14" ht="22.5" x14ac:dyDescent="0.2">
      <c r="A72" s="18" t="s">
        <v>367</v>
      </c>
      <c r="B72" s="19" t="s">
        <v>558</v>
      </c>
      <c r="C72" s="19" t="s">
        <v>3</v>
      </c>
      <c r="D72" s="20">
        <f>D73</f>
        <v>861.6</v>
      </c>
      <c r="E72" s="20">
        <f t="shared" si="34"/>
        <v>0</v>
      </c>
      <c r="F72" s="20">
        <f t="shared" si="34"/>
        <v>0</v>
      </c>
      <c r="H72" s="20">
        <v>861.6</v>
      </c>
      <c r="I72" s="20" t="s">
        <v>3</v>
      </c>
      <c r="J72" s="20" t="s">
        <v>3</v>
      </c>
      <c r="L72" s="17">
        <f t="shared" si="1"/>
        <v>0</v>
      </c>
      <c r="M72" s="17" t="e">
        <f t="shared" si="2"/>
        <v>#VALUE!</v>
      </c>
      <c r="N72" s="17" t="e">
        <f t="shared" si="3"/>
        <v>#VALUE!</v>
      </c>
    </row>
    <row r="73" spans="1:14" ht="22.5" x14ac:dyDescent="0.2">
      <c r="A73" s="29" t="s">
        <v>85</v>
      </c>
      <c r="B73" s="19" t="s">
        <v>558</v>
      </c>
      <c r="C73" s="19" t="s">
        <v>86</v>
      </c>
      <c r="D73" s="20">
        <v>861.6</v>
      </c>
      <c r="E73" s="20">
        <v>0</v>
      </c>
      <c r="F73" s="20">
        <v>0</v>
      </c>
      <c r="H73" s="20">
        <v>861.6</v>
      </c>
      <c r="I73" s="20" t="s">
        <v>3</v>
      </c>
      <c r="J73" s="20" t="s">
        <v>3</v>
      </c>
      <c r="L73" s="17">
        <f t="shared" ref="L73:L136" si="35">H73-D73</f>
        <v>0</v>
      </c>
      <c r="M73" s="17" t="e">
        <f t="shared" ref="M73:M136" si="36">I73-E73</f>
        <v>#VALUE!</v>
      </c>
      <c r="N73" s="17" t="e">
        <f t="shared" ref="N73:N136" si="37">J73-F73</f>
        <v>#VALUE!</v>
      </c>
    </row>
    <row r="74" spans="1:14" x14ac:dyDescent="0.2">
      <c r="A74" s="18" t="s">
        <v>87</v>
      </c>
      <c r="B74" s="19" t="s">
        <v>88</v>
      </c>
      <c r="C74" s="19" t="s">
        <v>3</v>
      </c>
      <c r="D74" s="20">
        <f>D75+D78+D81+D84+D88</f>
        <v>37701.800000000003</v>
      </c>
      <c r="E74" s="20">
        <f t="shared" ref="E74:F74" si="38">E75+E78+E81+E84+E88</f>
        <v>34913.5</v>
      </c>
      <c r="F74" s="20">
        <f t="shared" si="38"/>
        <v>21660.7</v>
      </c>
      <c r="H74" s="16">
        <v>37701.800000000003</v>
      </c>
      <c r="I74" s="16">
        <v>34913.5</v>
      </c>
      <c r="J74" s="16">
        <v>21660.7</v>
      </c>
      <c r="L74" s="17">
        <f t="shared" si="35"/>
        <v>0</v>
      </c>
      <c r="M74" s="17">
        <f t="shared" si="36"/>
        <v>0</v>
      </c>
      <c r="N74" s="17">
        <f t="shared" si="37"/>
        <v>0</v>
      </c>
    </row>
    <row r="75" spans="1:14" x14ac:dyDescent="0.2">
      <c r="A75" s="18" t="s">
        <v>89</v>
      </c>
      <c r="B75" s="19" t="s">
        <v>90</v>
      </c>
      <c r="C75" s="19" t="s">
        <v>3</v>
      </c>
      <c r="D75" s="20">
        <f>D76</f>
        <v>8886.1</v>
      </c>
      <c r="E75" s="20">
        <f t="shared" ref="E75:F76" si="39">E76</f>
        <v>8886.1</v>
      </c>
      <c r="F75" s="20">
        <f t="shared" si="39"/>
        <v>8886.1</v>
      </c>
      <c r="H75" s="16">
        <v>8886.1</v>
      </c>
      <c r="I75" s="16">
        <v>8886.1</v>
      </c>
      <c r="J75" s="16">
        <v>8886.1</v>
      </c>
      <c r="L75" s="17">
        <f t="shared" si="35"/>
        <v>0</v>
      </c>
      <c r="M75" s="17">
        <f t="shared" si="36"/>
        <v>0</v>
      </c>
      <c r="N75" s="17">
        <f t="shared" si="37"/>
        <v>0</v>
      </c>
    </row>
    <row r="76" spans="1:14" x14ac:dyDescent="0.2">
      <c r="A76" s="29" t="s">
        <v>91</v>
      </c>
      <c r="B76" s="19" t="s">
        <v>92</v>
      </c>
      <c r="C76" s="19" t="s">
        <v>3</v>
      </c>
      <c r="D76" s="20">
        <f>D77</f>
        <v>8886.1</v>
      </c>
      <c r="E76" s="20">
        <f t="shared" si="39"/>
        <v>8886.1</v>
      </c>
      <c r="F76" s="20">
        <f t="shared" si="39"/>
        <v>8886.1</v>
      </c>
      <c r="H76" s="20">
        <v>8886.1</v>
      </c>
      <c r="I76" s="20">
        <v>8886.1</v>
      </c>
      <c r="J76" s="20">
        <v>8886.1</v>
      </c>
      <c r="L76" s="17">
        <f t="shared" si="35"/>
        <v>0</v>
      </c>
      <c r="M76" s="17">
        <f t="shared" si="36"/>
        <v>0</v>
      </c>
      <c r="N76" s="17">
        <f t="shared" si="37"/>
        <v>0</v>
      </c>
    </row>
    <row r="77" spans="1:14" ht="22.5" x14ac:dyDescent="0.2">
      <c r="A77" s="29" t="s">
        <v>34</v>
      </c>
      <c r="B77" s="19" t="s">
        <v>92</v>
      </c>
      <c r="C77" s="19" t="s">
        <v>35</v>
      </c>
      <c r="D77" s="20">
        <v>8886.1</v>
      </c>
      <c r="E77" s="20">
        <v>8886.1</v>
      </c>
      <c r="F77" s="20">
        <v>8886.1</v>
      </c>
      <c r="H77" s="20">
        <v>8886.1</v>
      </c>
      <c r="I77" s="20">
        <v>8886.1</v>
      </c>
      <c r="J77" s="20">
        <v>8886.1</v>
      </c>
      <c r="L77" s="17">
        <f t="shared" si="35"/>
        <v>0</v>
      </c>
      <c r="M77" s="17">
        <f t="shared" si="36"/>
        <v>0</v>
      </c>
      <c r="N77" s="17">
        <f t="shared" si="37"/>
        <v>0</v>
      </c>
    </row>
    <row r="78" spans="1:14" ht="67.5" x14ac:dyDescent="0.2">
      <c r="A78" s="18" t="s">
        <v>559</v>
      </c>
      <c r="B78" s="19" t="s">
        <v>93</v>
      </c>
      <c r="C78" s="19" t="s">
        <v>3</v>
      </c>
      <c r="D78" s="20">
        <f>D79</f>
        <v>500</v>
      </c>
      <c r="E78" s="20">
        <f t="shared" ref="E78:F79" si="40">E79</f>
        <v>500</v>
      </c>
      <c r="F78" s="20">
        <f t="shared" si="40"/>
        <v>500</v>
      </c>
      <c r="H78" s="16">
        <v>500</v>
      </c>
      <c r="I78" s="16">
        <v>500</v>
      </c>
      <c r="J78" s="16">
        <v>500</v>
      </c>
      <c r="L78" s="17">
        <f t="shared" si="35"/>
        <v>0</v>
      </c>
      <c r="M78" s="17">
        <f t="shared" si="36"/>
        <v>0</v>
      </c>
      <c r="N78" s="17">
        <f t="shared" si="37"/>
        <v>0</v>
      </c>
    </row>
    <row r="79" spans="1:14" ht="67.5" x14ac:dyDescent="0.2">
      <c r="A79" s="18" t="s">
        <v>560</v>
      </c>
      <c r="B79" s="19" t="s">
        <v>370</v>
      </c>
      <c r="C79" s="19" t="s">
        <v>3</v>
      </c>
      <c r="D79" s="20">
        <f>D80</f>
        <v>500</v>
      </c>
      <c r="E79" s="20">
        <f t="shared" si="40"/>
        <v>500</v>
      </c>
      <c r="F79" s="20">
        <f t="shared" si="40"/>
        <v>500</v>
      </c>
      <c r="H79" s="20">
        <v>500</v>
      </c>
      <c r="I79" s="20">
        <v>500</v>
      </c>
      <c r="J79" s="20">
        <v>500</v>
      </c>
      <c r="L79" s="17">
        <f t="shared" si="35"/>
        <v>0</v>
      </c>
      <c r="M79" s="17">
        <f t="shared" si="36"/>
        <v>0</v>
      </c>
      <c r="N79" s="17">
        <f t="shared" si="37"/>
        <v>0</v>
      </c>
    </row>
    <row r="80" spans="1:14" ht="22.5" x14ac:dyDescent="0.2">
      <c r="A80" s="29" t="s">
        <v>34</v>
      </c>
      <c r="B80" s="19" t="s">
        <v>370</v>
      </c>
      <c r="C80" s="19" t="s">
        <v>35</v>
      </c>
      <c r="D80" s="20">
        <v>500</v>
      </c>
      <c r="E80" s="20">
        <v>500</v>
      </c>
      <c r="F80" s="20">
        <v>500</v>
      </c>
      <c r="H80" s="20">
        <v>500</v>
      </c>
      <c r="I80" s="20">
        <v>500</v>
      </c>
      <c r="J80" s="20">
        <v>500</v>
      </c>
      <c r="L80" s="17">
        <f t="shared" si="35"/>
        <v>0</v>
      </c>
      <c r="M80" s="17">
        <f t="shared" si="36"/>
        <v>0</v>
      </c>
      <c r="N80" s="17">
        <f t="shared" si="37"/>
        <v>0</v>
      </c>
    </row>
    <row r="81" spans="1:14" ht="33.75" x14ac:dyDescent="0.2">
      <c r="A81" s="18" t="s">
        <v>94</v>
      </c>
      <c r="B81" s="19" t="s">
        <v>95</v>
      </c>
      <c r="C81" s="19" t="s">
        <v>3</v>
      </c>
      <c r="D81" s="20">
        <f>D82</f>
        <v>11445.8</v>
      </c>
      <c r="E81" s="20">
        <f t="shared" ref="E81:F82" si="41">E82</f>
        <v>11513.4</v>
      </c>
      <c r="F81" s="20">
        <f t="shared" si="41"/>
        <v>11541.6</v>
      </c>
      <c r="H81" s="16">
        <v>11445.7</v>
      </c>
      <c r="I81" s="16">
        <v>11513.4</v>
      </c>
      <c r="J81" s="16">
        <v>11541.6</v>
      </c>
      <c r="L81" s="17">
        <f t="shared" si="35"/>
        <v>-9.9999999998544808E-2</v>
      </c>
      <c r="M81" s="17">
        <f t="shared" si="36"/>
        <v>0</v>
      </c>
      <c r="N81" s="17">
        <f t="shared" si="37"/>
        <v>0</v>
      </c>
    </row>
    <row r="82" spans="1:14" ht="22.5" x14ac:dyDescent="0.2">
      <c r="A82" s="18" t="s">
        <v>96</v>
      </c>
      <c r="B82" s="19" t="s">
        <v>371</v>
      </c>
      <c r="C82" s="19" t="s">
        <v>3</v>
      </c>
      <c r="D82" s="20">
        <f>D83</f>
        <v>11445.8</v>
      </c>
      <c r="E82" s="20">
        <f t="shared" si="41"/>
        <v>11513.4</v>
      </c>
      <c r="F82" s="20">
        <f t="shared" si="41"/>
        <v>11541.6</v>
      </c>
      <c r="H82" s="20">
        <v>11445.7</v>
      </c>
      <c r="I82" s="20">
        <v>11513.4</v>
      </c>
      <c r="J82" s="20">
        <v>11541.6</v>
      </c>
      <c r="L82" s="17">
        <f t="shared" si="35"/>
        <v>-9.9999999998544808E-2</v>
      </c>
      <c r="M82" s="17">
        <f t="shared" si="36"/>
        <v>0</v>
      </c>
      <c r="N82" s="17">
        <f t="shared" si="37"/>
        <v>0</v>
      </c>
    </row>
    <row r="83" spans="1:14" ht="22.5" x14ac:dyDescent="0.2">
      <c r="A83" s="29" t="s">
        <v>34</v>
      </c>
      <c r="B83" s="19" t="s">
        <v>371</v>
      </c>
      <c r="C83" s="19" t="s">
        <v>35</v>
      </c>
      <c r="D83" s="20">
        <v>11445.8</v>
      </c>
      <c r="E83" s="20">
        <v>11513.4</v>
      </c>
      <c r="F83" s="20">
        <v>11541.6</v>
      </c>
      <c r="H83" s="20">
        <v>11445.7</v>
      </c>
      <c r="I83" s="20">
        <v>11513.4</v>
      </c>
      <c r="J83" s="20">
        <v>11541.6</v>
      </c>
      <c r="L83" s="17">
        <f t="shared" si="35"/>
        <v>-9.9999999998544808E-2</v>
      </c>
      <c r="M83" s="17">
        <f t="shared" si="36"/>
        <v>0</v>
      </c>
      <c r="N83" s="17">
        <f t="shared" si="37"/>
        <v>0</v>
      </c>
    </row>
    <row r="84" spans="1:14" ht="22.5" x14ac:dyDescent="0.2">
      <c r="A84" s="18" t="s">
        <v>97</v>
      </c>
      <c r="B84" s="19" t="s">
        <v>98</v>
      </c>
      <c r="C84" s="19" t="s">
        <v>3</v>
      </c>
      <c r="D84" s="20">
        <f>D85</f>
        <v>34</v>
      </c>
      <c r="E84" s="20">
        <f t="shared" ref="E84:F84" si="42">E85</f>
        <v>34</v>
      </c>
      <c r="F84" s="20">
        <f t="shared" si="42"/>
        <v>34</v>
      </c>
      <c r="H84" s="16">
        <v>34</v>
      </c>
      <c r="I84" s="16">
        <v>34</v>
      </c>
      <c r="J84" s="16">
        <v>34</v>
      </c>
      <c r="L84" s="17">
        <f t="shared" si="35"/>
        <v>0</v>
      </c>
      <c r="M84" s="17">
        <f t="shared" si="36"/>
        <v>0</v>
      </c>
      <c r="N84" s="17">
        <f t="shared" si="37"/>
        <v>0</v>
      </c>
    </row>
    <row r="85" spans="1:14" ht="22.5" x14ac:dyDescent="0.2">
      <c r="A85" s="18" t="s">
        <v>99</v>
      </c>
      <c r="B85" s="19" t="s">
        <v>372</v>
      </c>
      <c r="C85" s="19" t="s">
        <v>3</v>
      </c>
      <c r="D85" s="20">
        <f>D86+D87</f>
        <v>34</v>
      </c>
      <c r="E85" s="20">
        <f t="shared" ref="E85:F85" si="43">E86+E87</f>
        <v>34</v>
      </c>
      <c r="F85" s="20">
        <f t="shared" si="43"/>
        <v>34</v>
      </c>
      <c r="H85" s="20">
        <v>34</v>
      </c>
      <c r="I85" s="20">
        <v>34</v>
      </c>
      <c r="J85" s="20">
        <v>34</v>
      </c>
      <c r="L85" s="17">
        <f t="shared" si="35"/>
        <v>0</v>
      </c>
      <c r="M85" s="17">
        <f t="shared" si="36"/>
        <v>0</v>
      </c>
      <c r="N85" s="17">
        <f t="shared" si="37"/>
        <v>0</v>
      </c>
    </row>
    <row r="86" spans="1:14" ht="22.5" x14ac:dyDescent="0.2">
      <c r="A86" s="29" t="s">
        <v>85</v>
      </c>
      <c r="B86" s="19" t="s">
        <v>372</v>
      </c>
      <c r="C86" s="19" t="s">
        <v>86</v>
      </c>
      <c r="D86" s="20">
        <v>14</v>
      </c>
      <c r="E86" s="20">
        <v>14</v>
      </c>
      <c r="F86" s="20">
        <v>14</v>
      </c>
      <c r="H86" s="20">
        <v>14</v>
      </c>
      <c r="I86" s="20">
        <v>14</v>
      </c>
      <c r="J86" s="20">
        <v>14</v>
      </c>
      <c r="L86" s="17">
        <f t="shared" si="35"/>
        <v>0</v>
      </c>
      <c r="M86" s="17">
        <f t="shared" si="36"/>
        <v>0</v>
      </c>
      <c r="N86" s="17">
        <f t="shared" si="37"/>
        <v>0</v>
      </c>
    </row>
    <row r="87" spans="1:14" ht="22.5" x14ac:dyDescent="0.2">
      <c r="A87" s="18" t="s">
        <v>34</v>
      </c>
      <c r="B87" s="19" t="s">
        <v>372</v>
      </c>
      <c r="C87" s="19" t="s">
        <v>35</v>
      </c>
      <c r="D87" s="20">
        <v>20</v>
      </c>
      <c r="E87" s="20">
        <v>20</v>
      </c>
      <c r="F87" s="20">
        <v>20</v>
      </c>
      <c r="H87" s="20">
        <v>20</v>
      </c>
      <c r="I87" s="20">
        <v>20</v>
      </c>
      <c r="J87" s="20">
        <v>20</v>
      </c>
      <c r="L87" s="17">
        <f t="shared" si="35"/>
        <v>0</v>
      </c>
      <c r="M87" s="17">
        <f t="shared" si="36"/>
        <v>0</v>
      </c>
      <c r="N87" s="17">
        <f t="shared" si="37"/>
        <v>0</v>
      </c>
    </row>
    <row r="88" spans="1:14" ht="22.5" x14ac:dyDescent="0.2">
      <c r="A88" s="18" t="s">
        <v>561</v>
      </c>
      <c r="B88" s="19" t="s">
        <v>562</v>
      </c>
      <c r="C88" s="19" t="s">
        <v>3</v>
      </c>
      <c r="D88" s="20">
        <f>D89</f>
        <v>16835.900000000001</v>
      </c>
      <c r="E88" s="20">
        <f t="shared" ref="E88:F89" si="44">E89</f>
        <v>13980</v>
      </c>
      <c r="F88" s="20">
        <f t="shared" si="44"/>
        <v>699</v>
      </c>
      <c r="H88" s="16">
        <v>16836</v>
      </c>
      <c r="I88" s="16">
        <v>13980</v>
      </c>
      <c r="J88" s="16">
        <v>699</v>
      </c>
      <c r="L88" s="17">
        <f t="shared" si="35"/>
        <v>9.9999999998544808E-2</v>
      </c>
      <c r="M88" s="17">
        <f t="shared" si="36"/>
        <v>0</v>
      </c>
      <c r="N88" s="17">
        <f t="shared" si="37"/>
        <v>0</v>
      </c>
    </row>
    <row r="89" spans="1:14" ht="33.75" x14ac:dyDescent="0.2">
      <c r="A89" s="18" t="s">
        <v>563</v>
      </c>
      <c r="B89" s="19" t="s">
        <v>564</v>
      </c>
      <c r="C89" s="19" t="s">
        <v>3</v>
      </c>
      <c r="D89" s="20">
        <f>D90</f>
        <v>16835.900000000001</v>
      </c>
      <c r="E89" s="20">
        <f t="shared" si="44"/>
        <v>13980</v>
      </c>
      <c r="F89" s="20">
        <f t="shared" si="44"/>
        <v>699</v>
      </c>
      <c r="H89" s="20">
        <v>16836</v>
      </c>
      <c r="I89" s="20">
        <v>13980</v>
      </c>
      <c r="J89" s="20">
        <v>699</v>
      </c>
      <c r="L89" s="17">
        <f t="shared" si="35"/>
        <v>9.9999999998544808E-2</v>
      </c>
      <c r="M89" s="17">
        <f t="shared" si="36"/>
        <v>0</v>
      </c>
      <c r="N89" s="17">
        <f t="shared" si="37"/>
        <v>0</v>
      </c>
    </row>
    <row r="90" spans="1:14" ht="22.5" x14ac:dyDescent="0.2">
      <c r="A90" s="29" t="s">
        <v>34</v>
      </c>
      <c r="B90" s="19" t="s">
        <v>564</v>
      </c>
      <c r="C90" s="19" t="s">
        <v>35</v>
      </c>
      <c r="D90" s="20">
        <v>16835.900000000001</v>
      </c>
      <c r="E90" s="20">
        <v>13980</v>
      </c>
      <c r="F90" s="20">
        <v>699</v>
      </c>
      <c r="H90" s="20">
        <v>16836</v>
      </c>
      <c r="I90" s="20">
        <v>13980</v>
      </c>
      <c r="J90" s="20">
        <v>699</v>
      </c>
      <c r="L90" s="17">
        <f t="shared" si="35"/>
        <v>9.9999999998544808E-2</v>
      </c>
      <c r="M90" s="17">
        <f t="shared" si="36"/>
        <v>0</v>
      </c>
      <c r="N90" s="17">
        <f t="shared" si="37"/>
        <v>0</v>
      </c>
    </row>
    <row r="91" spans="1:14" ht="22.5" x14ac:dyDescent="0.2">
      <c r="A91" s="29" t="s">
        <v>100</v>
      </c>
      <c r="B91" s="19" t="s">
        <v>101</v>
      </c>
      <c r="C91" s="19" t="s">
        <v>3</v>
      </c>
      <c r="D91" s="20">
        <f>D92+D101+D107+D112</f>
        <v>276331.09999999998</v>
      </c>
      <c r="E91" s="20">
        <f t="shared" ref="E91:F91" si="45">E92+E101+E107+E112</f>
        <v>280401.59999999998</v>
      </c>
      <c r="F91" s="20">
        <f t="shared" si="45"/>
        <v>281229.59999999998</v>
      </c>
      <c r="H91" s="16">
        <v>276331.09999999998</v>
      </c>
      <c r="I91" s="16">
        <v>280401.59999999998</v>
      </c>
      <c r="J91" s="16">
        <v>281229.59999999998</v>
      </c>
      <c r="L91" s="17">
        <f t="shared" si="35"/>
        <v>0</v>
      </c>
      <c r="M91" s="17">
        <f t="shared" si="36"/>
        <v>0</v>
      </c>
      <c r="N91" s="17">
        <f t="shared" si="37"/>
        <v>0</v>
      </c>
    </row>
    <row r="92" spans="1:14" ht="22.5" x14ac:dyDescent="0.2">
      <c r="A92" s="18" t="s">
        <v>43</v>
      </c>
      <c r="B92" s="19" t="s">
        <v>102</v>
      </c>
      <c r="C92" s="19" t="s">
        <v>3</v>
      </c>
      <c r="D92" s="20">
        <f>D93+D95</f>
        <v>179759.30000000002</v>
      </c>
      <c r="E92" s="20">
        <f t="shared" ref="E92:F92" si="46">E93+E95</f>
        <v>182322</v>
      </c>
      <c r="F92" s="20">
        <f t="shared" si="46"/>
        <v>183150</v>
      </c>
      <c r="H92" s="16">
        <v>179759.3</v>
      </c>
      <c r="I92" s="16">
        <v>182322</v>
      </c>
      <c r="J92" s="16">
        <v>183150</v>
      </c>
      <c r="L92" s="17">
        <f t="shared" si="35"/>
        <v>0</v>
      </c>
      <c r="M92" s="17">
        <f t="shared" si="36"/>
        <v>0</v>
      </c>
      <c r="N92" s="17">
        <f t="shared" si="37"/>
        <v>0</v>
      </c>
    </row>
    <row r="93" spans="1:14" ht="22.5" x14ac:dyDescent="0.2">
      <c r="A93" s="18" t="s">
        <v>46</v>
      </c>
      <c r="B93" s="19" t="s">
        <v>103</v>
      </c>
      <c r="C93" s="19" t="s">
        <v>3</v>
      </c>
      <c r="D93" s="20">
        <f>D94</f>
        <v>1163.5</v>
      </c>
      <c r="E93" s="20">
        <f t="shared" ref="E93:F93" si="47">E94</f>
        <v>1163.5</v>
      </c>
      <c r="F93" s="20">
        <f t="shared" si="47"/>
        <v>1163.5</v>
      </c>
      <c r="H93" s="20">
        <v>1163.5</v>
      </c>
      <c r="I93" s="20">
        <v>1163.5</v>
      </c>
      <c r="J93" s="20">
        <v>1163.5</v>
      </c>
      <c r="L93" s="17">
        <f t="shared" si="35"/>
        <v>0</v>
      </c>
      <c r="M93" s="17">
        <f t="shared" si="36"/>
        <v>0</v>
      </c>
      <c r="N93" s="17">
        <f t="shared" si="37"/>
        <v>0</v>
      </c>
    </row>
    <row r="94" spans="1:14" ht="22.5" x14ac:dyDescent="0.2">
      <c r="A94" s="18" t="s">
        <v>34</v>
      </c>
      <c r="B94" s="19" t="s">
        <v>103</v>
      </c>
      <c r="C94" s="19" t="s">
        <v>35</v>
      </c>
      <c r="D94" s="20">
        <v>1163.5</v>
      </c>
      <c r="E94" s="20">
        <v>1163.5</v>
      </c>
      <c r="F94" s="20">
        <v>1163.5</v>
      </c>
      <c r="H94" s="20">
        <v>1163.5</v>
      </c>
      <c r="I94" s="20">
        <v>1163.5</v>
      </c>
      <c r="J94" s="20">
        <v>1163.5</v>
      </c>
      <c r="L94" s="17">
        <f t="shared" si="35"/>
        <v>0</v>
      </c>
      <c r="M94" s="17">
        <f t="shared" si="36"/>
        <v>0</v>
      </c>
      <c r="N94" s="17">
        <f t="shared" si="37"/>
        <v>0</v>
      </c>
    </row>
    <row r="95" spans="1:14" ht="22.5" x14ac:dyDescent="0.2">
      <c r="A95" s="18" t="s">
        <v>45</v>
      </c>
      <c r="B95" s="19" t="s">
        <v>373</v>
      </c>
      <c r="C95" s="19" t="s">
        <v>3</v>
      </c>
      <c r="D95" s="20">
        <f>D96+D97+D98+D99+D100</f>
        <v>178595.80000000002</v>
      </c>
      <c r="E95" s="20">
        <f t="shared" ref="E95:F95" si="48">E96+E97+E98+E99+E100</f>
        <v>181158.5</v>
      </c>
      <c r="F95" s="20">
        <f t="shared" si="48"/>
        <v>181986.5</v>
      </c>
      <c r="H95" s="20">
        <v>178595.8</v>
      </c>
      <c r="I95" s="20">
        <v>181158.5</v>
      </c>
      <c r="J95" s="20">
        <v>181986.5</v>
      </c>
      <c r="L95" s="17">
        <f t="shared" si="35"/>
        <v>0</v>
      </c>
      <c r="M95" s="17">
        <f t="shared" si="36"/>
        <v>0</v>
      </c>
      <c r="N95" s="17">
        <f t="shared" si="37"/>
        <v>0</v>
      </c>
    </row>
    <row r="96" spans="1:14" ht="33.75" x14ac:dyDescent="0.2">
      <c r="A96" s="18" t="s">
        <v>107</v>
      </c>
      <c r="B96" s="19" t="s">
        <v>373</v>
      </c>
      <c r="C96" s="19" t="s">
        <v>108</v>
      </c>
      <c r="D96" s="20">
        <v>14941.6</v>
      </c>
      <c r="E96" s="20">
        <v>14941.6</v>
      </c>
      <c r="F96" s="20">
        <v>14941.6</v>
      </c>
      <c r="H96" s="20">
        <v>14941.6</v>
      </c>
      <c r="I96" s="20">
        <v>14941.6</v>
      </c>
      <c r="J96" s="20">
        <v>14941.6</v>
      </c>
      <c r="L96" s="17">
        <f t="shared" si="35"/>
        <v>0</v>
      </c>
      <c r="M96" s="17">
        <f t="shared" si="36"/>
        <v>0</v>
      </c>
      <c r="N96" s="17">
        <f t="shared" si="37"/>
        <v>0</v>
      </c>
    </row>
    <row r="97" spans="1:14" ht="22.5" x14ac:dyDescent="0.2">
      <c r="A97" s="18" t="s">
        <v>85</v>
      </c>
      <c r="B97" s="19" t="s">
        <v>373</v>
      </c>
      <c r="C97" s="19" t="s">
        <v>86</v>
      </c>
      <c r="D97" s="20">
        <v>1030</v>
      </c>
      <c r="E97" s="20">
        <v>1130</v>
      </c>
      <c r="F97" s="20">
        <v>1130</v>
      </c>
      <c r="H97" s="20">
        <v>1030</v>
      </c>
      <c r="I97" s="20">
        <v>1130</v>
      </c>
      <c r="J97" s="20">
        <v>1130</v>
      </c>
      <c r="L97" s="17">
        <f t="shared" si="35"/>
        <v>0</v>
      </c>
      <c r="M97" s="17">
        <f t="shared" si="36"/>
        <v>0</v>
      </c>
      <c r="N97" s="17">
        <f t="shared" si="37"/>
        <v>0</v>
      </c>
    </row>
    <row r="98" spans="1:14" x14ac:dyDescent="0.2">
      <c r="A98" s="18" t="s">
        <v>32</v>
      </c>
      <c r="B98" s="19" t="s">
        <v>373</v>
      </c>
      <c r="C98" s="19" t="s">
        <v>33</v>
      </c>
      <c r="D98" s="20">
        <v>10</v>
      </c>
      <c r="E98" s="20">
        <v>0</v>
      </c>
      <c r="F98" s="20">
        <v>0</v>
      </c>
      <c r="H98" s="20">
        <v>10</v>
      </c>
      <c r="I98" s="20" t="s">
        <v>3</v>
      </c>
      <c r="J98" s="20" t="s">
        <v>3</v>
      </c>
      <c r="L98" s="17">
        <f t="shared" si="35"/>
        <v>0</v>
      </c>
      <c r="M98" s="17" t="e">
        <f t="shared" si="36"/>
        <v>#VALUE!</v>
      </c>
      <c r="N98" s="17" t="e">
        <f t="shared" si="37"/>
        <v>#VALUE!</v>
      </c>
    </row>
    <row r="99" spans="1:14" ht="22.5" x14ac:dyDescent="0.2">
      <c r="A99" s="29" t="s">
        <v>34</v>
      </c>
      <c r="B99" s="19" t="s">
        <v>373</v>
      </c>
      <c r="C99" s="19" t="s">
        <v>35</v>
      </c>
      <c r="D99" s="20">
        <v>162604.20000000001</v>
      </c>
      <c r="E99" s="20">
        <v>165076.9</v>
      </c>
      <c r="F99" s="20">
        <v>165904.9</v>
      </c>
      <c r="H99" s="20">
        <v>162604.20000000001</v>
      </c>
      <c r="I99" s="20">
        <v>165076.9</v>
      </c>
      <c r="J99" s="20">
        <v>165904.9</v>
      </c>
      <c r="L99" s="17">
        <f t="shared" si="35"/>
        <v>0</v>
      </c>
      <c r="M99" s="17">
        <f t="shared" si="36"/>
        <v>0</v>
      </c>
      <c r="N99" s="17">
        <f t="shared" si="37"/>
        <v>0</v>
      </c>
    </row>
    <row r="100" spans="1:14" x14ac:dyDescent="0.2">
      <c r="A100" s="18" t="s">
        <v>41</v>
      </c>
      <c r="B100" s="19" t="s">
        <v>373</v>
      </c>
      <c r="C100" s="19" t="s">
        <v>42</v>
      </c>
      <c r="D100" s="20">
        <v>10</v>
      </c>
      <c r="E100" s="20">
        <v>10</v>
      </c>
      <c r="F100" s="20">
        <v>10</v>
      </c>
      <c r="H100" s="20">
        <v>10</v>
      </c>
      <c r="I100" s="20">
        <v>10</v>
      </c>
      <c r="J100" s="20">
        <v>10</v>
      </c>
      <c r="L100" s="17">
        <f t="shared" si="35"/>
        <v>0</v>
      </c>
      <c r="M100" s="17">
        <f t="shared" si="36"/>
        <v>0</v>
      </c>
      <c r="N100" s="17">
        <f t="shared" si="37"/>
        <v>0</v>
      </c>
    </row>
    <row r="101" spans="1:14" ht="22.5" x14ac:dyDescent="0.2">
      <c r="A101" s="18" t="s">
        <v>104</v>
      </c>
      <c r="B101" s="19" t="s">
        <v>105</v>
      </c>
      <c r="C101" s="19" t="s">
        <v>3</v>
      </c>
      <c r="D101" s="20">
        <f>D102</f>
        <v>96263.7</v>
      </c>
      <c r="E101" s="20">
        <f t="shared" ref="E101:F101" si="49">E102</f>
        <v>96771.5</v>
      </c>
      <c r="F101" s="20">
        <f t="shared" si="49"/>
        <v>96771.5</v>
      </c>
      <c r="H101" s="16">
        <v>96263.7</v>
      </c>
      <c r="I101" s="16">
        <v>96771.5</v>
      </c>
      <c r="J101" s="16">
        <v>96771.5</v>
      </c>
      <c r="L101" s="17">
        <f t="shared" si="35"/>
        <v>0</v>
      </c>
      <c r="M101" s="17">
        <f t="shared" si="36"/>
        <v>0</v>
      </c>
      <c r="N101" s="17">
        <f t="shared" si="37"/>
        <v>0</v>
      </c>
    </row>
    <row r="102" spans="1:14" ht="22.5" x14ac:dyDescent="0.2">
      <c r="A102" s="18" t="s">
        <v>106</v>
      </c>
      <c r="B102" s="19" t="s">
        <v>374</v>
      </c>
      <c r="C102" s="19" t="s">
        <v>3</v>
      </c>
      <c r="D102" s="20">
        <f>D103+D104+D105+D106</f>
        <v>96263.7</v>
      </c>
      <c r="E102" s="20">
        <f t="shared" ref="E102:F102" si="50">E103+E104+E105+E106</f>
        <v>96771.5</v>
      </c>
      <c r="F102" s="20">
        <f t="shared" si="50"/>
        <v>96771.5</v>
      </c>
      <c r="H102" s="20">
        <v>96263.7</v>
      </c>
      <c r="I102" s="20">
        <v>96771.5</v>
      </c>
      <c r="J102" s="20">
        <v>96771.5</v>
      </c>
      <c r="L102" s="17">
        <f t="shared" si="35"/>
        <v>0</v>
      </c>
      <c r="M102" s="17">
        <f t="shared" si="36"/>
        <v>0</v>
      </c>
      <c r="N102" s="17">
        <f t="shared" si="37"/>
        <v>0</v>
      </c>
    </row>
    <row r="103" spans="1:14" ht="33.75" x14ac:dyDescent="0.2">
      <c r="A103" s="18" t="s">
        <v>107</v>
      </c>
      <c r="B103" s="19" t="s">
        <v>374</v>
      </c>
      <c r="C103" s="19" t="s">
        <v>108</v>
      </c>
      <c r="D103" s="20">
        <v>89604</v>
      </c>
      <c r="E103" s="20">
        <v>89769.600000000006</v>
      </c>
      <c r="F103" s="20">
        <v>89769.600000000006</v>
      </c>
      <c r="H103" s="20">
        <v>89604</v>
      </c>
      <c r="I103" s="20">
        <v>89769.600000000006</v>
      </c>
      <c r="J103" s="20">
        <v>89769.600000000006</v>
      </c>
      <c r="L103" s="17">
        <f t="shared" si="35"/>
        <v>0</v>
      </c>
      <c r="M103" s="17">
        <f t="shared" si="36"/>
        <v>0</v>
      </c>
      <c r="N103" s="17">
        <f t="shared" si="37"/>
        <v>0</v>
      </c>
    </row>
    <row r="104" spans="1:14" ht="22.5" x14ac:dyDescent="0.2">
      <c r="A104" s="29" t="s">
        <v>85</v>
      </c>
      <c r="B104" s="19" t="s">
        <v>374</v>
      </c>
      <c r="C104" s="19" t="s">
        <v>86</v>
      </c>
      <c r="D104" s="20">
        <v>6624.7</v>
      </c>
      <c r="E104" s="20">
        <v>6976.9</v>
      </c>
      <c r="F104" s="20">
        <v>6976.9</v>
      </c>
      <c r="H104" s="20">
        <v>6624.7</v>
      </c>
      <c r="I104" s="20">
        <v>6976.9</v>
      </c>
      <c r="J104" s="20">
        <v>6976.9</v>
      </c>
      <c r="L104" s="17">
        <f t="shared" si="35"/>
        <v>0</v>
      </c>
      <c r="M104" s="17">
        <f t="shared" si="36"/>
        <v>0</v>
      </c>
      <c r="N104" s="17">
        <f t="shared" si="37"/>
        <v>0</v>
      </c>
    </row>
    <row r="105" spans="1:14" x14ac:dyDescent="0.2">
      <c r="A105" s="18" t="s">
        <v>32</v>
      </c>
      <c r="B105" s="19" t="s">
        <v>374</v>
      </c>
      <c r="C105" s="19" t="s">
        <v>33</v>
      </c>
      <c r="D105" s="20">
        <v>10</v>
      </c>
      <c r="E105" s="20">
        <v>0</v>
      </c>
      <c r="F105" s="20">
        <v>0</v>
      </c>
      <c r="H105" s="20">
        <v>10</v>
      </c>
      <c r="I105" s="20" t="s">
        <v>3</v>
      </c>
      <c r="J105" s="20" t="s">
        <v>3</v>
      </c>
      <c r="L105" s="17">
        <f t="shared" si="35"/>
        <v>0</v>
      </c>
      <c r="M105" s="17" t="e">
        <f t="shared" si="36"/>
        <v>#VALUE!</v>
      </c>
      <c r="N105" s="17" t="e">
        <f t="shared" si="37"/>
        <v>#VALUE!</v>
      </c>
    </row>
    <row r="106" spans="1:14" x14ac:dyDescent="0.2">
      <c r="A106" s="18" t="s">
        <v>41</v>
      </c>
      <c r="B106" s="19" t="s">
        <v>374</v>
      </c>
      <c r="C106" s="19" t="s">
        <v>42</v>
      </c>
      <c r="D106" s="20">
        <v>25</v>
      </c>
      <c r="E106" s="20">
        <v>25</v>
      </c>
      <c r="F106" s="20">
        <v>25</v>
      </c>
      <c r="H106" s="20">
        <v>25</v>
      </c>
      <c r="I106" s="20">
        <v>25</v>
      </c>
      <c r="J106" s="20">
        <v>25</v>
      </c>
      <c r="L106" s="17">
        <f t="shared" si="35"/>
        <v>0</v>
      </c>
      <c r="M106" s="17">
        <f t="shared" si="36"/>
        <v>0</v>
      </c>
      <c r="N106" s="17">
        <f t="shared" si="37"/>
        <v>0</v>
      </c>
    </row>
    <row r="107" spans="1:14" ht="22.5" x14ac:dyDescent="0.2">
      <c r="A107" s="18" t="s">
        <v>109</v>
      </c>
      <c r="B107" s="19" t="s">
        <v>110</v>
      </c>
      <c r="C107" s="19" t="s">
        <v>3</v>
      </c>
      <c r="D107" s="20">
        <f>D108</f>
        <v>305</v>
      </c>
      <c r="E107" s="20">
        <f t="shared" ref="E107:F107" si="51">E108</f>
        <v>1305</v>
      </c>
      <c r="F107" s="20">
        <f t="shared" si="51"/>
        <v>1305</v>
      </c>
      <c r="H107" s="16">
        <v>305</v>
      </c>
      <c r="I107" s="16">
        <v>1305</v>
      </c>
      <c r="J107" s="16">
        <v>1305</v>
      </c>
      <c r="L107" s="17">
        <f t="shared" si="35"/>
        <v>0</v>
      </c>
      <c r="M107" s="17">
        <f t="shared" si="36"/>
        <v>0</v>
      </c>
      <c r="N107" s="17">
        <f t="shared" si="37"/>
        <v>0</v>
      </c>
    </row>
    <row r="108" spans="1:14" x14ac:dyDescent="0.2">
      <c r="A108" s="18" t="s">
        <v>111</v>
      </c>
      <c r="B108" s="19" t="s">
        <v>375</v>
      </c>
      <c r="C108" s="19" t="s">
        <v>3</v>
      </c>
      <c r="D108" s="20">
        <f>D109+D110+D111</f>
        <v>305</v>
      </c>
      <c r="E108" s="20">
        <f t="shared" ref="E108:F108" si="52">E109+E110+E111</f>
        <v>1305</v>
      </c>
      <c r="F108" s="20">
        <f t="shared" si="52"/>
        <v>1305</v>
      </c>
      <c r="H108" s="20">
        <v>305</v>
      </c>
      <c r="I108" s="20">
        <v>1305</v>
      </c>
      <c r="J108" s="20">
        <v>1305</v>
      </c>
      <c r="L108" s="17">
        <f t="shared" si="35"/>
        <v>0</v>
      </c>
      <c r="M108" s="17">
        <f t="shared" si="36"/>
        <v>0</v>
      </c>
      <c r="N108" s="17">
        <f t="shared" si="37"/>
        <v>0</v>
      </c>
    </row>
    <row r="109" spans="1:14" ht="22.5" x14ac:dyDescent="0.2">
      <c r="A109" s="29" t="s">
        <v>85</v>
      </c>
      <c r="B109" s="19" t="s">
        <v>375</v>
      </c>
      <c r="C109" s="19" t="s">
        <v>86</v>
      </c>
      <c r="D109" s="20">
        <v>280</v>
      </c>
      <c r="E109" s="20">
        <v>280</v>
      </c>
      <c r="F109" s="20">
        <v>280</v>
      </c>
      <c r="H109" s="20">
        <v>280</v>
      </c>
      <c r="I109" s="20">
        <v>280</v>
      </c>
      <c r="J109" s="20">
        <v>280</v>
      </c>
      <c r="L109" s="17">
        <f t="shared" si="35"/>
        <v>0</v>
      </c>
      <c r="M109" s="17">
        <f t="shared" si="36"/>
        <v>0</v>
      </c>
      <c r="N109" s="17">
        <f t="shared" si="37"/>
        <v>0</v>
      </c>
    </row>
    <row r="110" spans="1:14" ht="22.5" x14ac:dyDescent="0.2">
      <c r="A110" s="18" t="s">
        <v>34</v>
      </c>
      <c r="B110" s="19" t="s">
        <v>375</v>
      </c>
      <c r="C110" s="19" t="s">
        <v>35</v>
      </c>
      <c r="D110" s="20">
        <v>0</v>
      </c>
      <c r="E110" s="20">
        <v>1000</v>
      </c>
      <c r="F110" s="20">
        <v>1000</v>
      </c>
      <c r="H110" s="20" t="s">
        <v>3</v>
      </c>
      <c r="I110" s="20">
        <v>1000</v>
      </c>
      <c r="J110" s="20">
        <v>1000</v>
      </c>
      <c r="L110" s="17" t="e">
        <f t="shared" si="35"/>
        <v>#VALUE!</v>
      </c>
      <c r="M110" s="17">
        <f t="shared" si="36"/>
        <v>0</v>
      </c>
      <c r="N110" s="17">
        <f t="shared" si="37"/>
        <v>0</v>
      </c>
    </row>
    <row r="111" spans="1:14" x14ac:dyDescent="0.2">
      <c r="A111" s="18" t="s">
        <v>41</v>
      </c>
      <c r="B111" s="19" t="s">
        <v>375</v>
      </c>
      <c r="C111" s="19" t="s">
        <v>42</v>
      </c>
      <c r="D111" s="20">
        <v>25</v>
      </c>
      <c r="E111" s="20">
        <v>25</v>
      </c>
      <c r="F111" s="20">
        <v>25</v>
      </c>
      <c r="H111" s="20">
        <v>25</v>
      </c>
      <c r="I111" s="20">
        <v>25</v>
      </c>
      <c r="J111" s="20">
        <v>25</v>
      </c>
      <c r="L111" s="17">
        <f t="shared" si="35"/>
        <v>0</v>
      </c>
      <c r="M111" s="17">
        <f t="shared" si="36"/>
        <v>0</v>
      </c>
      <c r="N111" s="17">
        <f t="shared" si="37"/>
        <v>0</v>
      </c>
    </row>
    <row r="112" spans="1:14" ht="56.25" x14ac:dyDescent="0.2">
      <c r="A112" s="29" t="s">
        <v>54</v>
      </c>
      <c r="B112" s="19" t="s">
        <v>112</v>
      </c>
      <c r="C112" s="19" t="s">
        <v>3</v>
      </c>
      <c r="D112" s="20">
        <f>D113</f>
        <v>3.1</v>
      </c>
      <c r="E112" s="20">
        <f t="shared" ref="E112:F113" si="53">E113</f>
        <v>3.1</v>
      </c>
      <c r="F112" s="20">
        <f t="shared" si="53"/>
        <v>3.1</v>
      </c>
      <c r="H112" s="16">
        <v>3.1</v>
      </c>
      <c r="I112" s="16">
        <v>3.1</v>
      </c>
      <c r="J112" s="16">
        <v>3.1</v>
      </c>
      <c r="L112" s="17">
        <f t="shared" si="35"/>
        <v>0</v>
      </c>
      <c r="M112" s="17">
        <f t="shared" si="36"/>
        <v>0</v>
      </c>
      <c r="N112" s="17">
        <f t="shared" si="37"/>
        <v>0</v>
      </c>
    </row>
    <row r="113" spans="1:14" ht="56.25" x14ac:dyDescent="0.2">
      <c r="A113" s="29" t="s">
        <v>56</v>
      </c>
      <c r="B113" s="19" t="s">
        <v>113</v>
      </c>
      <c r="C113" s="19" t="s">
        <v>3</v>
      </c>
      <c r="D113" s="20">
        <f>D114</f>
        <v>3.1</v>
      </c>
      <c r="E113" s="20">
        <f t="shared" si="53"/>
        <v>3.1</v>
      </c>
      <c r="F113" s="20">
        <f t="shared" si="53"/>
        <v>3.1</v>
      </c>
      <c r="H113" s="20">
        <v>3.1</v>
      </c>
      <c r="I113" s="20">
        <v>3.1</v>
      </c>
      <c r="J113" s="20">
        <v>3.1</v>
      </c>
      <c r="L113" s="17">
        <f t="shared" si="35"/>
        <v>0</v>
      </c>
      <c r="M113" s="17">
        <f t="shared" si="36"/>
        <v>0</v>
      </c>
      <c r="N113" s="17">
        <f t="shared" si="37"/>
        <v>0</v>
      </c>
    </row>
    <row r="114" spans="1:14" ht="22.5" x14ac:dyDescent="0.2">
      <c r="A114" s="29" t="s">
        <v>34</v>
      </c>
      <c r="B114" s="19" t="s">
        <v>113</v>
      </c>
      <c r="C114" s="19" t="s">
        <v>35</v>
      </c>
      <c r="D114" s="20">
        <v>3.1</v>
      </c>
      <c r="E114" s="20">
        <v>3.1</v>
      </c>
      <c r="F114" s="20">
        <v>3.1</v>
      </c>
      <c r="H114" s="20">
        <v>3.1</v>
      </c>
      <c r="I114" s="20">
        <v>3.1</v>
      </c>
      <c r="J114" s="20">
        <v>3.1</v>
      </c>
      <c r="L114" s="17">
        <f t="shared" si="35"/>
        <v>0</v>
      </c>
      <c r="M114" s="17">
        <f t="shared" si="36"/>
        <v>0</v>
      </c>
      <c r="N114" s="17">
        <f t="shared" si="37"/>
        <v>0</v>
      </c>
    </row>
    <row r="115" spans="1:14" x14ac:dyDescent="0.2">
      <c r="A115" s="18" t="s">
        <v>114</v>
      </c>
      <c r="B115" s="19" t="s">
        <v>10</v>
      </c>
      <c r="C115" s="19" t="s">
        <v>3</v>
      </c>
      <c r="D115" s="20">
        <f>D116+D143+D174</f>
        <v>1160888.1000000001</v>
      </c>
      <c r="E115" s="20">
        <f t="shared" ref="E115:F115" si="54">E116+E143+E174</f>
        <v>928700.1</v>
      </c>
      <c r="F115" s="20">
        <f t="shared" si="54"/>
        <v>930361.1</v>
      </c>
      <c r="H115" s="16">
        <v>1160888.1000000001</v>
      </c>
      <c r="I115" s="16">
        <v>928700.1</v>
      </c>
      <c r="J115" s="16">
        <v>930361</v>
      </c>
      <c r="L115" s="17">
        <f t="shared" si="35"/>
        <v>0</v>
      </c>
      <c r="M115" s="17">
        <f t="shared" si="36"/>
        <v>0</v>
      </c>
      <c r="N115" s="17">
        <f t="shared" si="37"/>
        <v>-9.9999999976716936E-2</v>
      </c>
    </row>
    <row r="116" spans="1:14" ht="22.5" x14ac:dyDescent="0.2">
      <c r="A116" s="18" t="s">
        <v>115</v>
      </c>
      <c r="B116" s="19" t="s">
        <v>116</v>
      </c>
      <c r="C116" s="19" t="s">
        <v>3</v>
      </c>
      <c r="D116" s="20">
        <f>D117+D120+D123+D127+D131+D140</f>
        <v>545807.9</v>
      </c>
      <c r="E116" s="20">
        <f t="shared" ref="E116:F116" si="55">E117+E120+E123+E127+E131+E140</f>
        <v>553780.9</v>
      </c>
      <c r="F116" s="20">
        <f t="shared" si="55"/>
        <v>555076</v>
      </c>
      <c r="H116" s="16">
        <v>545807.9</v>
      </c>
      <c r="I116" s="16">
        <v>553780.80000000005</v>
      </c>
      <c r="J116" s="16">
        <v>555075.80000000005</v>
      </c>
      <c r="L116" s="17">
        <f t="shared" si="35"/>
        <v>0</v>
      </c>
      <c r="M116" s="17">
        <f t="shared" si="36"/>
        <v>-9.9999999976716936E-2</v>
      </c>
      <c r="N116" s="17">
        <f t="shared" si="37"/>
        <v>-0.19999999995343387</v>
      </c>
    </row>
    <row r="117" spans="1:14" ht="22.5" x14ac:dyDescent="0.2">
      <c r="A117" s="29" t="s">
        <v>117</v>
      </c>
      <c r="B117" s="19" t="s">
        <v>118</v>
      </c>
      <c r="C117" s="19" t="s">
        <v>3</v>
      </c>
      <c r="D117" s="20">
        <f>D118</f>
        <v>7145.4</v>
      </c>
      <c r="E117" s="20">
        <f t="shared" ref="E117:F118" si="56">E118</f>
        <v>9440.4</v>
      </c>
      <c r="F117" s="20">
        <f t="shared" si="56"/>
        <v>10076.9</v>
      </c>
      <c r="H117" s="16">
        <v>7145.4</v>
      </c>
      <c r="I117" s="16">
        <v>9440.4</v>
      </c>
      <c r="J117" s="16">
        <v>10076.9</v>
      </c>
      <c r="L117" s="17">
        <f t="shared" si="35"/>
        <v>0</v>
      </c>
      <c r="M117" s="17">
        <f t="shared" si="36"/>
        <v>0</v>
      </c>
      <c r="N117" s="17">
        <f t="shared" si="37"/>
        <v>0</v>
      </c>
    </row>
    <row r="118" spans="1:14" ht="22.5" x14ac:dyDescent="0.2">
      <c r="A118" s="18" t="s">
        <v>119</v>
      </c>
      <c r="B118" s="19" t="s">
        <v>376</v>
      </c>
      <c r="C118" s="19" t="s">
        <v>3</v>
      </c>
      <c r="D118" s="20">
        <f>D119</f>
        <v>7145.4</v>
      </c>
      <c r="E118" s="20">
        <f t="shared" si="56"/>
        <v>9440.4</v>
      </c>
      <c r="F118" s="20">
        <f t="shared" si="56"/>
        <v>10076.9</v>
      </c>
      <c r="H118" s="20">
        <v>7145.4</v>
      </c>
      <c r="I118" s="20">
        <v>9440.4</v>
      </c>
      <c r="J118" s="20">
        <v>10076.9</v>
      </c>
      <c r="L118" s="17">
        <f t="shared" si="35"/>
        <v>0</v>
      </c>
      <c r="M118" s="17">
        <f t="shared" si="36"/>
        <v>0</v>
      </c>
      <c r="N118" s="17">
        <f t="shared" si="37"/>
        <v>0</v>
      </c>
    </row>
    <row r="119" spans="1:14" ht="22.5" x14ac:dyDescent="0.2">
      <c r="A119" s="18" t="s">
        <v>34</v>
      </c>
      <c r="B119" s="19" t="s">
        <v>376</v>
      </c>
      <c r="C119" s="19" t="s">
        <v>35</v>
      </c>
      <c r="D119" s="20">
        <v>7145.4</v>
      </c>
      <c r="E119" s="20">
        <v>9440.4</v>
      </c>
      <c r="F119" s="20">
        <v>10076.9</v>
      </c>
      <c r="H119" s="20">
        <v>7145.4</v>
      </c>
      <c r="I119" s="20">
        <v>9440.4</v>
      </c>
      <c r="J119" s="20">
        <v>10076.9</v>
      </c>
      <c r="L119" s="17">
        <f t="shared" si="35"/>
        <v>0</v>
      </c>
      <c r="M119" s="17">
        <f t="shared" si="36"/>
        <v>0</v>
      </c>
      <c r="N119" s="17">
        <f t="shared" si="37"/>
        <v>0</v>
      </c>
    </row>
    <row r="120" spans="1:14" x14ac:dyDescent="0.2">
      <c r="A120" s="29" t="s">
        <v>120</v>
      </c>
      <c r="B120" s="19" t="s">
        <v>121</v>
      </c>
      <c r="C120" s="19" t="s">
        <v>3</v>
      </c>
      <c r="D120" s="20">
        <f>D121</f>
        <v>4660.3</v>
      </c>
      <c r="E120" s="20">
        <f t="shared" ref="E120:F121" si="57">E121</f>
        <v>2000</v>
      </c>
      <c r="F120" s="20">
        <f t="shared" si="57"/>
        <v>2700</v>
      </c>
      <c r="H120" s="16">
        <v>4660.3</v>
      </c>
      <c r="I120" s="16">
        <v>2000</v>
      </c>
      <c r="J120" s="16">
        <v>2700</v>
      </c>
      <c r="L120" s="17">
        <f t="shared" si="35"/>
        <v>0</v>
      </c>
      <c r="M120" s="17">
        <f t="shared" si="36"/>
        <v>0</v>
      </c>
      <c r="N120" s="17">
        <f t="shared" si="37"/>
        <v>0</v>
      </c>
    </row>
    <row r="121" spans="1:14" x14ac:dyDescent="0.2">
      <c r="A121" s="29" t="s">
        <v>122</v>
      </c>
      <c r="B121" s="19" t="s">
        <v>377</v>
      </c>
      <c r="C121" s="19" t="s">
        <v>3</v>
      </c>
      <c r="D121" s="20">
        <f>D122</f>
        <v>4660.3</v>
      </c>
      <c r="E121" s="20">
        <f t="shared" si="57"/>
        <v>2000</v>
      </c>
      <c r="F121" s="20">
        <f t="shared" si="57"/>
        <v>2700</v>
      </c>
      <c r="H121" s="20">
        <v>4660.3</v>
      </c>
      <c r="I121" s="20">
        <v>2000</v>
      </c>
      <c r="J121" s="20">
        <v>2700</v>
      </c>
      <c r="L121" s="17">
        <f t="shared" ref="L121:L123" si="58">H121-D121</f>
        <v>0</v>
      </c>
      <c r="M121" s="17">
        <f t="shared" ref="M121:M123" si="59">I121-E121</f>
        <v>0</v>
      </c>
      <c r="N121" s="17">
        <f t="shared" ref="N121:N123" si="60">J121-F121</f>
        <v>0</v>
      </c>
    </row>
    <row r="122" spans="1:14" ht="22.5" x14ac:dyDescent="0.2">
      <c r="A122" s="18" t="s">
        <v>36</v>
      </c>
      <c r="B122" s="19" t="s">
        <v>377</v>
      </c>
      <c r="C122" s="19" t="s">
        <v>37</v>
      </c>
      <c r="D122" s="20">
        <v>4660.3</v>
      </c>
      <c r="E122" s="20">
        <v>2000</v>
      </c>
      <c r="F122" s="20">
        <v>2700</v>
      </c>
      <c r="H122" s="20">
        <v>4660.3</v>
      </c>
      <c r="I122" s="20">
        <v>2000</v>
      </c>
      <c r="J122" s="20">
        <v>2700</v>
      </c>
      <c r="L122" s="17">
        <f t="shared" si="58"/>
        <v>0</v>
      </c>
      <c r="M122" s="17">
        <f t="shared" si="59"/>
        <v>0</v>
      </c>
      <c r="N122" s="17">
        <f t="shared" si="60"/>
        <v>0</v>
      </c>
    </row>
    <row r="123" spans="1:14" ht="22.5" x14ac:dyDescent="0.2">
      <c r="A123" s="18" t="s">
        <v>123</v>
      </c>
      <c r="B123" s="19" t="s">
        <v>124</v>
      </c>
      <c r="C123" s="19" t="s">
        <v>3</v>
      </c>
      <c r="D123" s="20">
        <f>D124</f>
        <v>27787.4</v>
      </c>
      <c r="E123" s="20">
        <f t="shared" ref="E123:F123" si="61">E124</f>
        <v>31184.6</v>
      </c>
      <c r="F123" s="20">
        <f t="shared" si="61"/>
        <v>31184.6</v>
      </c>
      <c r="H123" s="16">
        <v>27787.4</v>
      </c>
      <c r="I123" s="16">
        <v>31184.6</v>
      </c>
      <c r="J123" s="16">
        <v>31184.6</v>
      </c>
      <c r="L123" s="17">
        <f t="shared" si="58"/>
        <v>0</v>
      </c>
      <c r="M123" s="17">
        <f t="shared" si="59"/>
        <v>0</v>
      </c>
      <c r="N123" s="17">
        <f t="shared" si="60"/>
        <v>0</v>
      </c>
    </row>
    <row r="124" spans="1:14" ht="22.5" x14ac:dyDescent="0.2">
      <c r="A124" s="29" t="s">
        <v>125</v>
      </c>
      <c r="B124" s="19" t="s">
        <v>378</v>
      </c>
      <c r="C124" s="19" t="s">
        <v>3</v>
      </c>
      <c r="D124" s="20">
        <f>D125+D126</f>
        <v>27787.4</v>
      </c>
      <c r="E124" s="20">
        <f t="shared" ref="E124:F124" si="62">E125+E126</f>
        <v>31184.6</v>
      </c>
      <c r="F124" s="20">
        <f t="shared" si="62"/>
        <v>31184.6</v>
      </c>
      <c r="H124" s="20">
        <v>27787.4</v>
      </c>
      <c r="I124" s="20">
        <v>31184.6</v>
      </c>
      <c r="J124" s="20">
        <v>31184.6</v>
      </c>
      <c r="L124" s="17">
        <f t="shared" si="35"/>
        <v>0</v>
      </c>
      <c r="M124" s="17">
        <f t="shared" si="36"/>
        <v>0</v>
      </c>
      <c r="N124" s="17">
        <f t="shared" si="37"/>
        <v>0</v>
      </c>
    </row>
    <row r="125" spans="1:14" ht="22.5" x14ac:dyDescent="0.2">
      <c r="A125" s="18" t="s">
        <v>85</v>
      </c>
      <c r="B125" s="19" t="s">
        <v>378</v>
      </c>
      <c r="C125" s="19" t="s">
        <v>86</v>
      </c>
      <c r="D125" s="20">
        <v>12596.6</v>
      </c>
      <c r="E125" s="20">
        <v>20603.2</v>
      </c>
      <c r="F125" s="20">
        <v>20603.2</v>
      </c>
      <c r="H125" s="20">
        <v>12596.6</v>
      </c>
      <c r="I125" s="20">
        <v>20603.2</v>
      </c>
      <c r="J125" s="20">
        <v>20603.2</v>
      </c>
      <c r="L125" s="17">
        <f t="shared" si="35"/>
        <v>0</v>
      </c>
      <c r="M125" s="17">
        <f t="shared" si="36"/>
        <v>0</v>
      </c>
      <c r="N125" s="17">
        <f t="shared" si="37"/>
        <v>0</v>
      </c>
    </row>
    <row r="126" spans="1:14" ht="22.5" x14ac:dyDescent="0.2">
      <c r="A126" s="18" t="s">
        <v>34</v>
      </c>
      <c r="B126" s="19" t="s">
        <v>378</v>
      </c>
      <c r="C126" s="19" t="s">
        <v>35</v>
      </c>
      <c r="D126" s="20">
        <v>15190.8</v>
      </c>
      <c r="E126" s="20">
        <v>10581.4</v>
      </c>
      <c r="F126" s="20">
        <v>10581.4</v>
      </c>
      <c r="H126" s="20">
        <v>15190.8</v>
      </c>
      <c r="I126" s="20">
        <v>10581.4</v>
      </c>
      <c r="J126" s="20">
        <v>10581.4</v>
      </c>
      <c r="L126" s="17">
        <f t="shared" si="35"/>
        <v>0</v>
      </c>
      <c r="M126" s="17">
        <f t="shared" si="36"/>
        <v>0</v>
      </c>
      <c r="N126" s="17">
        <f t="shared" si="37"/>
        <v>0</v>
      </c>
    </row>
    <row r="127" spans="1:14" ht="22.5" x14ac:dyDescent="0.2">
      <c r="A127" s="18" t="s">
        <v>126</v>
      </c>
      <c r="B127" s="19" t="s">
        <v>127</v>
      </c>
      <c r="C127" s="19" t="s">
        <v>3</v>
      </c>
      <c r="D127" s="20">
        <f>D128</f>
        <v>1000</v>
      </c>
      <c r="E127" s="20">
        <f t="shared" ref="E127:F127" si="63">E128</f>
        <v>1000</v>
      </c>
      <c r="F127" s="20">
        <f t="shared" si="63"/>
        <v>1000</v>
      </c>
      <c r="H127" s="16">
        <v>1000</v>
      </c>
      <c r="I127" s="16">
        <v>1000</v>
      </c>
      <c r="J127" s="16">
        <v>1000</v>
      </c>
      <c r="L127" s="17">
        <f t="shared" si="35"/>
        <v>0</v>
      </c>
      <c r="M127" s="17">
        <f t="shared" si="36"/>
        <v>0</v>
      </c>
      <c r="N127" s="17">
        <f t="shared" si="37"/>
        <v>0</v>
      </c>
    </row>
    <row r="128" spans="1:14" x14ac:dyDescent="0.2">
      <c r="A128" s="29" t="s">
        <v>128</v>
      </c>
      <c r="B128" s="19" t="s">
        <v>379</v>
      </c>
      <c r="C128" s="19" t="s">
        <v>3</v>
      </c>
      <c r="D128" s="20">
        <f>D129+D130</f>
        <v>1000</v>
      </c>
      <c r="E128" s="20">
        <f t="shared" ref="E128:F128" si="64">E129+E130</f>
        <v>1000</v>
      </c>
      <c r="F128" s="20">
        <f t="shared" si="64"/>
        <v>1000</v>
      </c>
      <c r="H128" s="20">
        <v>1000</v>
      </c>
      <c r="I128" s="20">
        <v>1000</v>
      </c>
      <c r="J128" s="20">
        <v>1000</v>
      </c>
      <c r="L128" s="17">
        <f t="shared" si="35"/>
        <v>0</v>
      </c>
      <c r="M128" s="17">
        <f t="shared" si="36"/>
        <v>0</v>
      </c>
      <c r="N128" s="17">
        <f t="shared" si="37"/>
        <v>0</v>
      </c>
    </row>
    <row r="129" spans="1:14" ht="22.5" x14ac:dyDescent="0.2">
      <c r="A129" s="18" t="s">
        <v>85</v>
      </c>
      <c r="B129" s="19" t="s">
        <v>379</v>
      </c>
      <c r="C129" s="19" t="s">
        <v>86</v>
      </c>
      <c r="D129" s="20">
        <v>578</v>
      </c>
      <c r="E129" s="20">
        <v>578</v>
      </c>
      <c r="F129" s="20">
        <v>578</v>
      </c>
      <c r="H129" s="20">
        <v>578</v>
      </c>
      <c r="I129" s="20">
        <v>578</v>
      </c>
      <c r="J129" s="20">
        <v>578</v>
      </c>
      <c r="L129" s="17">
        <f t="shared" si="35"/>
        <v>0</v>
      </c>
      <c r="M129" s="17">
        <f t="shared" si="36"/>
        <v>0</v>
      </c>
      <c r="N129" s="17">
        <f t="shared" si="37"/>
        <v>0</v>
      </c>
    </row>
    <row r="130" spans="1:14" ht="22.5" x14ac:dyDescent="0.2">
      <c r="A130" s="18" t="s">
        <v>34</v>
      </c>
      <c r="B130" s="19" t="s">
        <v>379</v>
      </c>
      <c r="C130" s="19" t="s">
        <v>35</v>
      </c>
      <c r="D130" s="20">
        <v>422</v>
      </c>
      <c r="E130" s="20">
        <v>422</v>
      </c>
      <c r="F130" s="20">
        <v>422</v>
      </c>
      <c r="H130" s="20">
        <v>422</v>
      </c>
      <c r="I130" s="20">
        <v>422</v>
      </c>
      <c r="J130" s="20">
        <v>422</v>
      </c>
      <c r="L130" s="17">
        <f t="shared" si="35"/>
        <v>0</v>
      </c>
      <c r="M130" s="17">
        <f t="shared" si="36"/>
        <v>0</v>
      </c>
      <c r="N130" s="17">
        <f t="shared" si="37"/>
        <v>0</v>
      </c>
    </row>
    <row r="131" spans="1:14" ht="22.5" x14ac:dyDescent="0.2">
      <c r="A131" s="18" t="s">
        <v>43</v>
      </c>
      <c r="B131" s="19" t="s">
        <v>129</v>
      </c>
      <c r="C131" s="19" t="s">
        <v>3</v>
      </c>
      <c r="D131" s="20">
        <f>D132+D134+D136+D138</f>
        <v>504814.8</v>
      </c>
      <c r="E131" s="20">
        <f t="shared" ref="E131:F131" si="65">E132+E134+E136+E138</f>
        <v>509755.9</v>
      </c>
      <c r="F131" s="20">
        <f t="shared" si="65"/>
        <v>509714.5</v>
      </c>
      <c r="H131" s="16">
        <v>504814.8</v>
      </c>
      <c r="I131" s="16">
        <v>509755.8</v>
      </c>
      <c r="J131" s="16">
        <v>509714.3</v>
      </c>
      <c r="L131" s="17">
        <f t="shared" si="35"/>
        <v>0</v>
      </c>
      <c r="M131" s="17">
        <f t="shared" si="36"/>
        <v>-0.1000000000349246</v>
      </c>
      <c r="N131" s="17">
        <f t="shared" si="37"/>
        <v>-0.20000000001164153</v>
      </c>
    </row>
    <row r="132" spans="1:14" ht="22.5" x14ac:dyDescent="0.2">
      <c r="A132" s="29" t="s">
        <v>130</v>
      </c>
      <c r="B132" s="19" t="s">
        <v>131</v>
      </c>
      <c r="C132" s="19" t="s">
        <v>3</v>
      </c>
      <c r="D132" s="20">
        <f>D133</f>
        <v>125378</v>
      </c>
      <c r="E132" s="20">
        <f t="shared" ref="E132:F132" si="66">E133</f>
        <v>125378</v>
      </c>
      <c r="F132" s="20">
        <f t="shared" si="66"/>
        <v>125378</v>
      </c>
      <c r="H132" s="20">
        <v>125378</v>
      </c>
      <c r="I132" s="20">
        <v>125378</v>
      </c>
      <c r="J132" s="20">
        <v>125378</v>
      </c>
      <c r="L132" s="17">
        <f t="shared" si="35"/>
        <v>0</v>
      </c>
      <c r="M132" s="17">
        <f t="shared" si="36"/>
        <v>0</v>
      </c>
      <c r="N132" s="17">
        <f t="shared" si="37"/>
        <v>0</v>
      </c>
    </row>
    <row r="133" spans="1:14" ht="22.5" x14ac:dyDescent="0.2">
      <c r="A133" s="18" t="s">
        <v>34</v>
      </c>
      <c r="B133" s="19" t="s">
        <v>131</v>
      </c>
      <c r="C133" s="19" t="s">
        <v>35</v>
      </c>
      <c r="D133" s="20">
        <v>125378</v>
      </c>
      <c r="E133" s="20">
        <v>125378</v>
      </c>
      <c r="F133" s="20">
        <v>125378</v>
      </c>
      <c r="H133" s="20">
        <v>125378</v>
      </c>
      <c r="I133" s="20">
        <v>125378</v>
      </c>
      <c r="J133" s="20">
        <v>125378</v>
      </c>
      <c r="L133" s="17">
        <f t="shared" si="35"/>
        <v>0</v>
      </c>
      <c r="M133" s="17">
        <f t="shared" si="36"/>
        <v>0</v>
      </c>
      <c r="N133" s="17">
        <f t="shared" si="37"/>
        <v>0</v>
      </c>
    </row>
    <row r="134" spans="1:14" ht="22.5" x14ac:dyDescent="0.2">
      <c r="A134" s="18" t="s">
        <v>46</v>
      </c>
      <c r="B134" s="19" t="s">
        <v>132</v>
      </c>
      <c r="C134" s="19" t="s">
        <v>3</v>
      </c>
      <c r="D134" s="20">
        <f>D135</f>
        <v>51674.6</v>
      </c>
      <c r="E134" s="20">
        <f t="shared" ref="E134:F134" si="67">E135</f>
        <v>51674.6</v>
      </c>
      <c r="F134" s="20">
        <f t="shared" si="67"/>
        <v>51674.6</v>
      </c>
      <c r="H134" s="20">
        <v>51674.6</v>
      </c>
      <c r="I134" s="20">
        <v>51674.6</v>
      </c>
      <c r="J134" s="20">
        <v>51674.6</v>
      </c>
      <c r="L134" s="17">
        <f t="shared" si="35"/>
        <v>0</v>
      </c>
      <c r="M134" s="17">
        <f t="shared" si="36"/>
        <v>0</v>
      </c>
      <c r="N134" s="17">
        <f t="shared" si="37"/>
        <v>0</v>
      </c>
    </row>
    <row r="135" spans="1:14" ht="22.5" x14ac:dyDescent="0.2">
      <c r="A135" s="18" t="s">
        <v>34</v>
      </c>
      <c r="B135" s="19" t="s">
        <v>132</v>
      </c>
      <c r="C135" s="19" t="s">
        <v>35</v>
      </c>
      <c r="D135" s="20">
        <v>51674.6</v>
      </c>
      <c r="E135" s="20">
        <v>51674.6</v>
      </c>
      <c r="F135" s="20">
        <v>51674.6</v>
      </c>
      <c r="H135" s="20">
        <v>51674.6</v>
      </c>
      <c r="I135" s="20">
        <v>51674.6</v>
      </c>
      <c r="J135" s="20">
        <v>51674.6</v>
      </c>
      <c r="L135" s="17">
        <f t="shared" si="35"/>
        <v>0</v>
      </c>
      <c r="M135" s="17">
        <f t="shared" si="36"/>
        <v>0</v>
      </c>
      <c r="N135" s="17">
        <f t="shared" si="37"/>
        <v>0</v>
      </c>
    </row>
    <row r="136" spans="1:14" ht="33.75" x14ac:dyDescent="0.2">
      <c r="A136" s="18" t="s">
        <v>360</v>
      </c>
      <c r="B136" s="19" t="s">
        <v>133</v>
      </c>
      <c r="C136" s="19" t="s">
        <v>3</v>
      </c>
      <c r="D136" s="20">
        <f>D137</f>
        <v>666.9</v>
      </c>
      <c r="E136" s="20">
        <f t="shared" ref="E136:F136" si="68">E137</f>
        <v>680</v>
      </c>
      <c r="F136" s="20">
        <f t="shared" si="68"/>
        <v>680</v>
      </c>
      <c r="H136" s="20">
        <v>666.9</v>
      </c>
      <c r="I136" s="20">
        <v>679.9</v>
      </c>
      <c r="J136" s="20">
        <v>679.9</v>
      </c>
      <c r="L136" s="17">
        <f t="shared" si="35"/>
        <v>0</v>
      </c>
      <c r="M136" s="17">
        <f t="shared" si="36"/>
        <v>-0.10000000000002274</v>
      </c>
      <c r="N136" s="17">
        <f t="shared" si="37"/>
        <v>-0.10000000000002274</v>
      </c>
    </row>
    <row r="137" spans="1:14" ht="22.5" x14ac:dyDescent="0.2">
      <c r="A137" s="18" t="s">
        <v>34</v>
      </c>
      <c r="B137" s="19" t="s">
        <v>133</v>
      </c>
      <c r="C137" s="19" t="s">
        <v>35</v>
      </c>
      <c r="D137" s="20">
        <v>666.9</v>
      </c>
      <c r="E137" s="20">
        <v>680</v>
      </c>
      <c r="F137" s="20">
        <v>680</v>
      </c>
      <c r="H137" s="20">
        <v>666.9</v>
      </c>
      <c r="I137" s="20">
        <v>679.9</v>
      </c>
      <c r="J137" s="20">
        <v>679.9</v>
      </c>
      <c r="L137" s="17">
        <f t="shared" ref="L137:L199" si="69">H137-D137</f>
        <v>0</v>
      </c>
      <c r="M137" s="17">
        <f t="shared" ref="M137:M199" si="70">I137-E137</f>
        <v>-0.10000000000002274</v>
      </c>
      <c r="N137" s="17">
        <f t="shared" ref="N137:N199" si="71">J137-F137</f>
        <v>-0.10000000000002274</v>
      </c>
    </row>
    <row r="138" spans="1:14" ht="22.5" x14ac:dyDescent="0.2">
      <c r="A138" s="18" t="s">
        <v>45</v>
      </c>
      <c r="B138" s="19" t="s">
        <v>380</v>
      </c>
      <c r="C138" s="19" t="s">
        <v>3</v>
      </c>
      <c r="D138" s="20">
        <f>D139</f>
        <v>327095.3</v>
      </c>
      <c r="E138" s="20">
        <f t="shared" ref="E138:F138" si="72">E139</f>
        <v>332023.3</v>
      </c>
      <c r="F138" s="20">
        <f t="shared" si="72"/>
        <v>331981.90000000002</v>
      </c>
      <c r="H138" s="20">
        <v>327095.3</v>
      </c>
      <c r="I138" s="20">
        <v>332023.3</v>
      </c>
      <c r="J138" s="20">
        <v>331981.8</v>
      </c>
      <c r="L138" s="17">
        <f t="shared" si="69"/>
        <v>0</v>
      </c>
      <c r="M138" s="17">
        <f t="shared" si="70"/>
        <v>0</v>
      </c>
      <c r="N138" s="17">
        <f t="shared" si="71"/>
        <v>-0.1000000000349246</v>
      </c>
    </row>
    <row r="139" spans="1:14" ht="22.5" x14ac:dyDescent="0.2">
      <c r="A139" s="18" t="s">
        <v>34</v>
      </c>
      <c r="B139" s="19" t="s">
        <v>380</v>
      </c>
      <c r="C139" s="19" t="s">
        <v>35</v>
      </c>
      <c r="D139" s="20">
        <v>327095.3</v>
      </c>
      <c r="E139" s="20">
        <v>332023.3</v>
      </c>
      <c r="F139" s="20">
        <v>331981.90000000002</v>
      </c>
      <c r="H139" s="20">
        <v>327095.3</v>
      </c>
      <c r="I139" s="20">
        <v>332023.3</v>
      </c>
      <c r="J139" s="20">
        <v>331981.8</v>
      </c>
      <c r="L139" s="17">
        <f t="shared" si="69"/>
        <v>0</v>
      </c>
      <c r="M139" s="17">
        <f t="shared" si="70"/>
        <v>0</v>
      </c>
      <c r="N139" s="17">
        <f t="shared" si="71"/>
        <v>-0.1000000000349246</v>
      </c>
    </row>
    <row r="140" spans="1:14" ht="56.25" x14ac:dyDescent="0.2">
      <c r="A140" s="18" t="s">
        <v>54</v>
      </c>
      <c r="B140" s="19" t="s">
        <v>138</v>
      </c>
      <c r="C140" s="19" t="s">
        <v>3</v>
      </c>
      <c r="D140" s="20">
        <f>D141</f>
        <v>400</v>
      </c>
      <c r="E140" s="20">
        <f t="shared" ref="E140:F141" si="73">E141</f>
        <v>400</v>
      </c>
      <c r="F140" s="20">
        <f t="shared" si="73"/>
        <v>400</v>
      </c>
      <c r="H140" s="16">
        <v>400</v>
      </c>
      <c r="I140" s="16">
        <v>400</v>
      </c>
      <c r="J140" s="16">
        <v>400</v>
      </c>
      <c r="L140" s="17">
        <f t="shared" si="69"/>
        <v>0</v>
      </c>
      <c r="M140" s="17">
        <f t="shared" si="70"/>
        <v>0</v>
      </c>
      <c r="N140" s="17">
        <f t="shared" si="71"/>
        <v>0</v>
      </c>
    </row>
    <row r="141" spans="1:14" ht="56.25" x14ac:dyDescent="0.2">
      <c r="A141" s="29" t="s">
        <v>56</v>
      </c>
      <c r="B141" s="19" t="s">
        <v>139</v>
      </c>
      <c r="C141" s="19" t="s">
        <v>3</v>
      </c>
      <c r="D141" s="20">
        <f>D142</f>
        <v>400</v>
      </c>
      <c r="E141" s="20">
        <f t="shared" si="73"/>
        <v>400</v>
      </c>
      <c r="F141" s="20">
        <f t="shared" si="73"/>
        <v>400</v>
      </c>
      <c r="H141" s="20">
        <v>400</v>
      </c>
      <c r="I141" s="20">
        <v>400</v>
      </c>
      <c r="J141" s="20">
        <v>400</v>
      </c>
      <c r="L141" s="17">
        <f t="shared" si="69"/>
        <v>0</v>
      </c>
      <c r="M141" s="17">
        <f t="shared" si="70"/>
        <v>0</v>
      </c>
      <c r="N141" s="17">
        <f t="shared" si="71"/>
        <v>0</v>
      </c>
    </row>
    <row r="142" spans="1:14" ht="22.5" x14ac:dyDescent="0.2">
      <c r="A142" s="18" t="s">
        <v>34</v>
      </c>
      <c r="B142" s="19" t="s">
        <v>139</v>
      </c>
      <c r="C142" s="19" t="s">
        <v>35</v>
      </c>
      <c r="D142" s="20">
        <v>400</v>
      </c>
      <c r="E142" s="20">
        <v>400</v>
      </c>
      <c r="F142" s="20">
        <v>400</v>
      </c>
      <c r="H142" s="20">
        <v>400</v>
      </c>
      <c r="I142" s="20">
        <v>400</v>
      </c>
      <c r="J142" s="20">
        <v>400</v>
      </c>
      <c r="L142" s="17">
        <f t="shared" si="69"/>
        <v>0</v>
      </c>
      <c r="M142" s="17">
        <f t="shared" si="70"/>
        <v>0</v>
      </c>
      <c r="N142" s="17">
        <f t="shared" si="71"/>
        <v>0</v>
      </c>
    </row>
    <row r="143" spans="1:14" ht="22.5" x14ac:dyDescent="0.2">
      <c r="A143" s="18" t="s">
        <v>140</v>
      </c>
      <c r="B143" s="19" t="s">
        <v>141</v>
      </c>
      <c r="C143" s="19" t="s">
        <v>3</v>
      </c>
      <c r="D143" s="20">
        <f>D144+D147+D150+D157+D160+D163+D166+D169</f>
        <v>532967.4</v>
      </c>
      <c r="E143" s="20">
        <f t="shared" ref="E143:F143" si="74">E144+E147+E150+E157+E160+E163+E166+E169</f>
        <v>291806.5</v>
      </c>
      <c r="F143" s="20">
        <f t="shared" si="74"/>
        <v>292172.40000000002</v>
      </c>
      <c r="H143" s="16">
        <v>532967.4</v>
      </c>
      <c r="I143" s="16">
        <v>291806.5</v>
      </c>
      <c r="J143" s="16">
        <v>292172.40000000002</v>
      </c>
      <c r="L143" s="17">
        <f t="shared" si="69"/>
        <v>0</v>
      </c>
      <c r="M143" s="17">
        <f t="shared" si="70"/>
        <v>0</v>
      </c>
      <c r="N143" s="17">
        <f t="shared" si="71"/>
        <v>0</v>
      </c>
    </row>
    <row r="144" spans="1:14" x14ac:dyDescent="0.2">
      <c r="A144" s="29" t="s">
        <v>142</v>
      </c>
      <c r="B144" s="19" t="s">
        <v>143</v>
      </c>
      <c r="C144" s="19" t="s">
        <v>3</v>
      </c>
      <c r="D144" s="20">
        <f>D145</f>
        <v>200</v>
      </c>
      <c r="E144" s="20">
        <f t="shared" ref="E144:F145" si="75">E145</f>
        <v>0</v>
      </c>
      <c r="F144" s="20">
        <f t="shared" si="75"/>
        <v>0</v>
      </c>
      <c r="H144" s="16">
        <v>200</v>
      </c>
      <c r="I144" s="16" t="s">
        <v>3</v>
      </c>
      <c r="J144" s="16" t="s">
        <v>3</v>
      </c>
      <c r="L144" s="17">
        <f t="shared" si="69"/>
        <v>0</v>
      </c>
      <c r="M144" s="17" t="e">
        <f t="shared" si="70"/>
        <v>#VALUE!</v>
      </c>
      <c r="N144" s="17" t="e">
        <f t="shared" si="71"/>
        <v>#VALUE!</v>
      </c>
    </row>
    <row r="145" spans="1:14" x14ac:dyDescent="0.2">
      <c r="A145" s="18" t="s">
        <v>144</v>
      </c>
      <c r="B145" s="19" t="s">
        <v>381</v>
      </c>
      <c r="C145" s="19" t="s">
        <v>3</v>
      </c>
      <c r="D145" s="20">
        <f>D146</f>
        <v>200</v>
      </c>
      <c r="E145" s="20">
        <f t="shared" si="75"/>
        <v>0</v>
      </c>
      <c r="F145" s="20">
        <f t="shared" si="75"/>
        <v>0</v>
      </c>
      <c r="H145" s="20">
        <v>200</v>
      </c>
      <c r="I145" s="20" t="s">
        <v>3</v>
      </c>
      <c r="J145" s="20" t="s">
        <v>3</v>
      </c>
      <c r="L145" s="17">
        <f t="shared" si="69"/>
        <v>0</v>
      </c>
      <c r="M145" s="17" t="e">
        <f t="shared" si="70"/>
        <v>#VALUE!</v>
      </c>
      <c r="N145" s="17" t="e">
        <f t="shared" si="71"/>
        <v>#VALUE!</v>
      </c>
    </row>
    <row r="146" spans="1:14" ht="22.5" x14ac:dyDescent="0.2">
      <c r="A146" s="18" t="s">
        <v>36</v>
      </c>
      <c r="B146" s="19" t="s">
        <v>381</v>
      </c>
      <c r="C146" s="19" t="s">
        <v>37</v>
      </c>
      <c r="D146" s="20">
        <v>200</v>
      </c>
      <c r="E146" s="20">
        <v>0</v>
      </c>
      <c r="F146" s="20">
        <v>0</v>
      </c>
      <c r="H146" s="20">
        <v>200</v>
      </c>
      <c r="I146" s="20" t="s">
        <v>3</v>
      </c>
      <c r="J146" s="20" t="s">
        <v>3</v>
      </c>
      <c r="L146" s="17">
        <f t="shared" si="69"/>
        <v>0</v>
      </c>
      <c r="M146" s="17" t="e">
        <f t="shared" si="70"/>
        <v>#VALUE!</v>
      </c>
      <c r="N146" s="17" t="e">
        <f t="shared" si="71"/>
        <v>#VALUE!</v>
      </c>
    </row>
    <row r="147" spans="1:14" ht="22.5" x14ac:dyDescent="0.2">
      <c r="A147" s="29" t="s">
        <v>145</v>
      </c>
      <c r="B147" s="19" t="s">
        <v>146</v>
      </c>
      <c r="C147" s="19" t="s">
        <v>3</v>
      </c>
      <c r="D147" s="20">
        <f>D148</f>
        <v>0</v>
      </c>
      <c r="E147" s="20">
        <f t="shared" ref="E147:F148" si="76">E148</f>
        <v>1000</v>
      </c>
      <c r="F147" s="20">
        <f t="shared" si="76"/>
        <v>0</v>
      </c>
      <c r="H147" s="16" t="s">
        <v>3</v>
      </c>
      <c r="I147" s="16">
        <v>1000</v>
      </c>
      <c r="J147" s="16" t="s">
        <v>3</v>
      </c>
      <c r="L147" s="17" t="e">
        <f t="shared" si="69"/>
        <v>#VALUE!</v>
      </c>
      <c r="M147" s="17">
        <f t="shared" si="70"/>
        <v>0</v>
      </c>
      <c r="N147" s="17" t="e">
        <f t="shared" si="71"/>
        <v>#VALUE!</v>
      </c>
    </row>
    <row r="148" spans="1:14" ht="22.5" x14ac:dyDescent="0.2">
      <c r="A148" s="18" t="s">
        <v>147</v>
      </c>
      <c r="B148" s="19" t="s">
        <v>382</v>
      </c>
      <c r="C148" s="19" t="s">
        <v>3</v>
      </c>
      <c r="D148" s="20">
        <f>D149</f>
        <v>0</v>
      </c>
      <c r="E148" s="20">
        <f t="shared" si="76"/>
        <v>1000</v>
      </c>
      <c r="F148" s="20">
        <f t="shared" si="76"/>
        <v>0</v>
      </c>
      <c r="H148" s="20" t="s">
        <v>3</v>
      </c>
      <c r="I148" s="20">
        <v>1000</v>
      </c>
      <c r="J148" s="20" t="s">
        <v>3</v>
      </c>
      <c r="L148" s="17" t="e">
        <f t="shared" si="69"/>
        <v>#VALUE!</v>
      </c>
      <c r="M148" s="17">
        <f t="shared" si="70"/>
        <v>0</v>
      </c>
      <c r="N148" s="17" t="e">
        <f t="shared" si="71"/>
        <v>#VALUE!</v>
      </c>
    </row>
    <row r="149" spans="1:14" ht="22.5" x14ac:dyDescent="0.2">
      <c r="A149" s="18" t="s">
        <v>34</v>
      </c>
      <c r="B149" s="19" t="s">
        <v>382</v>
      </c>
      <c r="C149" s="19" t="s">
        <v>35</v>
      </c>
      <c r="D149" s="20">
        <v>0</v>
      </c>
      <c r="E149" s="20">
        <v>1000</v>
      </c>
      <c r="F149" s="20">
        <v>0</v>
      </c>
      <c r="H149" s="20" t="s">
        <v>3</v>
      </c>
      <c r="I149" s="20">
        <v>1000</v>
      </c>
      <c r="J149" s="20" t="s">
        <v>3</v>
      </c>
      <c r="L149" s="17" t="e">
        <f t="shared" si="69"/>
        <v>#VALUE!</v>
      </c>
      <c r="M149" s="17">
        <f t="shared" si="70"/>
        <v>0</v>
      </c>
      <c r="N149" s="17" t="e">
        <f t="shared" si="71"/>
        <v>#VALUE!</v>
      </c>
    </row>
    <row r="150" spans="1:14" ht="22.5" x14ac:dyDescent="0.2">
      <c r="A150" s="29" t="s">
        <v>43</v>
      </c>
      <c r="B150" s="19" t="s">
        <v>148</v>
      </c>
      <c r="C150" s="19" t="s">
        <v>3</v>
      </c>
      <c r="D150" s="20">
        <f>D151+D153+D155</f>
        <v>272107.40000000002</v>
      </c>
      <c r="E150" s="20">
        <f>E151+E153+E155</f>
        <v>274283.59999999998</v>
      </c>
      <c r="F150" s="20">
        <f>F151+F153+F155</f>
        <v>276755.90000000002</v>
      </c>
      <c r="H150" s="16">
        <v>272107.40000000002</v>
      </c>
      <c r="I150" s="16">
        <v>274283.59999999998</v>
      </c>
      <c r="J150" s="16">
        <v>276755.90000000002</v>
      </c>
      <c r="L150" s="17">
        <f t="shared" si="69"/>
        <v>0</v>
      </c>
      <c r="M150" s="17">
        <f t="shared" si="70"/>
        <v>0</v>
      </c>
      <c r="N150" s="17">
        <f t="shared" si="71"/>
        <v>0</v>
      </c>
    </row>
    <row r="151" spans="1:14" ht="22.5" x14ac:dyDescent="0.2">
      <c r="A151" s="18" t="s">
        <v>46</v>
      </c>
      <c r="B151" s="19" t="s">
        <v>149</v>
      </c>
      <c r="C151" s="19" t="s">
        <v>3</v>
      </c>
      <c r="D151" s="20">
        <f>D152</f>
        <v>46139.7</v>
      </c>
      <c r="E151" s="20">
        <f t="shared" ref="E151:F151" si="77">E152</f>
        <v>46139.7</v>
      </c>
      <c r="F151" s="20">
        <f t="shared" si="77"/>
        <v>46139.7</v>
      </c>
      <c r="H151" s="20">
        <v>46139.7</v>
      </c>
      <c r="I151" s="20">
        <v>46139.7</v>
      </c>
      <c r="J151" s="20">
        <v>46139.7</v>
      </c>
      <c r="L151" s="17">
        <f t="shared" si="69"/>
        <v>0</v>
      </c>
      <c r="M151" s="17">
        <f t="shared" si="70"/>
        <v>0</v>
      </c>
      <c r="N151" s="17">
        <f t="shared" si="71"/>
        <v>0</v>
      </c>
    </row>
    <row r="152" spans="1:14" ht="22.5" x14ac:dyDescent="0.2">
      <c r="A152" s="18" t="s">
        <v>34</v>
      </c>
      <c r="B152" s="19" t="s">
        <v>149</v>
      </c>
      <c r="C152" s="19" t="s">
        <v>35</v>
      </c>
      <c r="D152" s="20">
        <v>46139.7</v>
      </c>
      <c r="E152" s="20">
        <v>46139.7</v>
      </c>
      <c r="F152" s="20">
        <v>46139.7</v>
      </c>
      <c r="H152" s="20">
        <v>46139.7</v>
      </c>
      <c r="I152" s="20">
        <v>46139.7</v>
      </c>
      <c r="J152" s="20">
        <v>46139.7</v>
      </c>
      <c r="L152" s="17">
        <f t="shared" si="69"/>
        <v>0</v>
      </c>
      <c r="M152" s="17">
        <f t="shared" si="70"/>
        <v>0</v>
      </c>
      <c r="N152" s="17">
        <f t="shared" si="71"/>
        <v>0</v>
      </c>
    </row>
    <row r="153" spans="1:14" ht="33.75" x14ac:dyDescent="0.2">
      <c r="A153" s="29" t="s">
        <v>360</v>
      </c>
      <c r="B153" s="19" t="s">
        <v>150</v>
      </c>
      <c r="C153" s="19" t="s">
        <v>3</v>
      </c>
      <c r="D153" s="20">
        <f>D154</f>
        <v>1077.2</v>
      </c>
      <c r="E153" s="20">
        <f>E154</f>
        <v>1098.3</v>
      </c>
      <c r="F153" s="20">
        <f>F154</f>
        <v>1098.3</v>
      </c>
      <c r="H153" s="20">
        <v>1077.2</v>
      </c>
      <c r="I153" s="20">
        <v>1098.3</v>
      </c>
      <c r="J153" s="20">
        <v>1098.3</v>
      </c>
      <c r="L153" s="17">
        <f t="shared" si="69"/>
        <v>0</v>
      </c>
      <c r="M153" s="17">
        <f t="shared" si="70"/>
        <v>0</v>
      </c>
      <c r="N153" s="17">
        <f t="shared" si="71"/>
        <v>0</v>
      </c>
    </row>
    <row r="154" spans="1:14" ht="22.5" x14ac:dyDescent="0.2">
      <c r="A154" s="29" t="s">
        <v>34</v>
      </c>
      <c r="B154" s="19" t="s">
        <v>150</v>
      </c>
      <c r="C154" s="19" t="s">
        <v>35</v>
      </c>
      <c r="D154" s="20">
        <v>1077.2</v>
      </c>
      <c r="E154" s="20">
        <v>1098.3</v>
      </c>
      <c r="F154" s="20">
        <v>1098.3</v>
      </c>
      <c r="H154" s="20">
        <v>1077.2</v>
      </c>
      <c r="I154" s="20">
        <v>1098.3</v>
      </c>
      <c r="J154" s="20">
        <v>1098.3</v>
      </c>
      <c r="L154" s="17">
        <f t="shared" si="69"/>
        <v>0</v>
      </c>
      <c r="M154" s="17">
        <f t="shared" si="70"/>
        <v>0</v>
      </c>
      <c r="N154" s="17">
        <f t="shared" si="71"/>
        <v>0</v>
      </c>
    </row>
    <row r="155" spans="1:14" ht="22.5" x14ac:dyDescent="0.2">
      <c r="A155" s="18" t="s">
        <v>45</v>
      </c>
      <c r="B155" s="19" t="s">
        <v>383</v>
      </c>
      <c r="C155" s="19" t="s">
        <v>3</v>
      </c>
      <c r="D155" s="20">
        <f>D156</f>
        <v>224890.5</v>
      </c>
      <c r="E155" s="20">
        <f t="shared" ref="E155:F155" si="78">E156</f>
        <v>227045.6</v>
      </c>
      <c r="F155" s="20">
        <f t="shared" si="78"/>
        <v>229517.9</v>
      </c>
      <c r="H155" s="20">
        <v>224890.5</v>
      </c>
      <c r="I155" s="20">
        <v>227045.6</v>
      </c>
      <c r="J155" s="20">
        <v>229517.9</v>
      </c>
      <c r="L155" s="17">
        <f t="shared" si="69"/>
        <v>0</v>
      </c>
      <c r="M155" s="17">
        <f t="shared" si="70"/>
        <v>0</v>
      </c>
      <c r="N155" s="17">
        <f t="shared" si="71"/>
        <v>0</v>
      </c>
    </row>
    <row r="156" spans="1:14" ht="22.5" x14ac:dyDescent="0.2">
      <c r="A156" s="18" t="s">
        <v>34</v>
      </c>
      <c r="B156" s="19" t="s">
        <v>383</v>
      </c>
      <c r="C156" s="19" t="s">
        <v>35</v>
      </c>
      <c r="D156" s="20">
        <v>224890.5</v>
      </c>
      <c r="E156" s="20">
        <v>227045.6</v>
      </c>
      <c r="F156" s="20">
        <v>229517.9</v>
      </c>
      <c r="H156" s="20">
        <v>224890.5</v>
      </c>
      <c r="I156" s="20">
        <v>227045.6</v>
      </c>
      <c r="J156" s="20">
        <v>229517.9</v>
      </c>
      <c r="L156" s="17">
        <f t="shared" si="69"/>
        <v>0</v>
      </c>
      <c r="M156" s="17">
        <f t="shared" si="70"/>
        <v>0</v>
      </c>
      <c r="N156" s="17">
        <f t="shared" si="71"/>
        <v>0</v>
      </c>
    </row>
    <row r="157" spans="1:14" ht="22.5" x14ac:dyDescent="0.2">
      <c r="A157" s="29" t="s">
        <v>49</v>
      </c>
      <c r="B157" s="19" t="s">
        <v>151</v>
      </c>
      <c r="C157" s="19" t="s">
        <v>3</v>
      </c>
      <c r="D157" s="20">
        <f>D158</f>
        <v>5290</v>
      </c>
      <c r="E157" s="20">
        <f t="shared" ref="E157:F158" si="79">E158</f>
        <v>13685.7</v>
      </c>
      <c r="F157" s="20">
        <f t="shared" si="79"/>
        <v>13086.5</v>
      </c>
      <c r="H157" s="16">
        <v>5290</v>
      </c>
      <c r="I157" s="16">
        <v>13685.7</v>
      </c>
      <c r="J157" s="16">
        <v>13086.5</v>
      </c>
      <c r="L157" s="17">
        <f t="shared" si="69"/>
        <v>0</v>
      </c>
      <c r="M157" s="17">
        <f t="shared" si="70"/>
        <v>0</v>
      </c>
      <c r="N157" s="17">
        <f t="shared" si="71"/>
        <v>0</v>
      </c>
    </row>
    <row r="158" spans="1:14" ht="22.5" x14ac:dyDescent="0.2">
      <c r="A158" s="18" t="s">
        <v>51</v>
      </c>
      <c r="B158" s="19" t="s">
        <v>384</v>
      </c>
      <c r="C158" s="19" t="s">
        <v>3</v>
      </c>
      <c r="D158" s="20">
        <f>D159</f>
        <v>5290</v>
      </c>
      <c r="E158" s="20">
        <f t="shared" si="79"/>
        <v>13685.7</v>
      </c>
      <c r="F158" s="20">
        <f t="shared" si="79"/>
        <v>13086.5</v>
      </c>
      <c r="H158" s="20">
        <v>5290</v>
      </c>
      <c r="I158" s="20">
        <v>13685.7</v>
      </c>
      <c r="J158" s="20">
        <v>13086.5</v>
      </c>
      <c r="L158" s="17">
        <f t="shared" si="69"/>
        <v>0</v>
      </c>
      <c r="M158" s="17">
        <f t="shared" si="70"/>
        <v>0</v>
      </c>
      <c r="N158" s="17">
        <f t="shared" si="71"/>
        <v>0</v>
      </c>
    </row>
    <row r="159" spans="1:14" ht="22.5" x14ac:dyDescent="0.2">
      <c r="A159" s="18" t="s">
        <v>34</v>
      </c>
      <c r="B159" s="19" t="s">
        <v>384</v>
      </c>
      <c r="C159" s="19" t="s">
        <v>35</v>
      </c>
      <c r="D159" s="20">
        <v>5290</v>
      </c>
      <c r="E159" s="20">
        <v>13685.7</v>
      </c>
      <c r="F159" s="20">
        <v>13086.5</v>
      </c>
      <c r="H159" s="20">
        <v>5290</v>
      </c>
      <c r="I159" s="20">
        <v>13685.7</v>
      </c>
      <c r="J159" s="20">
        <v>13086.5</v>
      </c>
      <c r="L159" s="17">
        <f t="shared" si="69"/>
        <v>0</v>
      </c>
      <c r="M159" s="17">
        <f t="shared" si="70"/>
        <v>0</v>
      </c>
      <c r="N159" s="17">
        <f t="shared" si="71"/>
        <v>0</v>
      </c>
    </row>
    <row r="160" spans="1:14" ht="78.75" x14ac:dyDescent="0.2">
      <c r="A160" s="29" t="s">
        <v>134</v>
      </c>
      <c r="B160" s="19" t="s">
        <v>565</v>
      </c>
      <c r="C160" s="19" t="s">
        <v>3</v>
      </c>
      <c r="D160" s="20">
        <f>D161</f>
        <v>0</v>
      </c>
      <c r="E160" s="20">
        <f t="shared" ref="E160:F161" si="80">E161</f>
        <v>1810</v>
      </c>
      <c r="F160" s="20">
        <f t="shared" si="80"/>
        <v>2000</v>
      </c>
      <c r="H160" s="16" t="s">
        <v>3</v>
      </c>
      <c r="I160" s="16">
        <v>1810</v>
      </c>
      <c r="J160" s="16">
        <v>2000</v>
      </c>
      <c r="L160" s="17" t="e">
        <f t="shared" si="69"/>
        <v>#VALUE!</v>
      </c>
      <c r="M160" s="17">
        <f t="shared" si="70"/>
        <v>0</v>
      </c>
      <c r="N160" s="17">
        <f t="shared" si="71"/>
        <v>0</v>
      </c>
    </row>
    <row r="161" spans="1:14" ht="67.5" x14ac:dyDescent="0.2">
      <c r="A161" s="18" t="s">
        <v>135</v>
      </c>
      <c r="B161" s="19" t="s">
        <v>566</v>
      </c>
      <c r="C161" s="19" t="s">
        <v>3</v>
      </c>
      <c r="D161" s="20">
        <f>D162</f>
        <v>0</v>
      </c>
      <c r="E161" s="20">
        <f t="shared" si="80"/>
        <v>1810</v>
      </c>
      <c r="F161" s="20">
        <f t="shared" si="80"/>
        <v>2000</v>
      </c>
      <c r="H161" s="20" t="s">
        <v>3</v>
      </c>
      <c r="I161" s="20">
        <v>1810</v>
      </c>
      <c r="J161" s="20">
        <v>2000</v>
      </c>
      <c r="L161" s="17" t="e">
        <f t="shared" si="69"/>
        <v>#VALUE!</v>
      </c>
      <c r="M161" s="17">
        <f t="shared" si="70"/>
        <v>0</v>
      </c>
      <c r="N161" s="17">
        <f t="shared" si="71"/>
        <v>0</v>
      </c>
    </row>
    <row r="162" spans="1:14" ht="22.5" x14ac:dyDescent="0.2">
      <c r="A162" s="18" t="s">
        <v>34</v>
      </c>
      <c r="B162" s="19" t="s">
        <v>566</v>
      </c>
      <c r="C162" s="19" t="s">
        <v>35</v>
      </c>
      <c r="D162" s="20">
        <v>0</v>
      </c>
      <c r="E162" s="20">
        <v>1810</v>
      </c>
      <c r="F162" s="20">
        <v>2000</v>
      </c>
      <c r="H162" s="20" t="s">
        <v>3</v>
      </c>
      <c r="I162" s="20">
        <v>1810</v>
      </c>
      <c r="J162" s="20">
        <v>2000</v>
      </c>
      <c r="L162" s="17" t="e">
        <f t="shared" si="69"/>
        <v>#VALUE!</v>
      </c>
      <c r="M162" s="17">
        <f t="shared" si="70"/>
        <v>0</v>
      </c>
      <c r="N162" s="17">
        <f t="shared" si="71"/>
        <v>0</v>
      </c>
    </row>
    <row r="163" spans="1:14" ht="22.5" x14ac:dyDescent="0.2">
      <c r="A163" s="18" t="s">
        <v>136</v>
      </c>
      <c r="B163" s="19" t="s">
        <v>152</v>
      </c>
      <c r="C163" s="19" t="s">
        <v>3</v>
      </c>
      <c r="D163" s="20">
        <f>D164</f>
        <v>0</v>
      </c>
      <c r="E163" s="20">
        <f t="shared" ref="E163:F164" si="81">E164</f>
        <v>907.2</v>
      </c>
      <c r="F163" s="20">
        <f t="shared" si="81"/>
        <v>210</v>
      </c>
      <c r="H163" s="16" t="s">
        <v>3</v>
      </c>
      <c r="I163" s="16">
        <v>907.2</v>
      </c>
      <c r="J163" s="16">
        <v>210</v>
      </c>
      <c r="L163" s="17" t="e">
        <f t="shared" si="69"/>
        <v>#VALUE!</v>
      </c>
      <c r="M163" s="17">
        <f t="shared" si="70"/>
        <v>0</v>
      </c>
      <c r="N163" s="17">
        <f t="shared" si="71"/>
        <v>0</v>
      </c>
    </row>
    <row r="164" spans="1:14" ht="22.5" x14ac:dyDescent="0.2">
      <c r="A164" s="18" t="s">
        <v>137</v>
      </c>
      <c r="B164" s="19" t="s">
        <v>385</v>
      </c>
      <c r="C164" s="19" t="s">
        <v>3</v>
      </c>
      <c r="D164" s="20">
        <f>D165</f>
        <v>0</v>
      </c>
      <c r="E164" s="20">
        <f t="shared" si="81"/>
        <v>907.2</v>
      </c>
      <c r="F164" s="20">
        <f t="shared" si="81"/>
        <v>210</v>
      </c>
      <c r="H164" s="20" t="s">
        <v>3</v>
      </c>
      <c r="I164" s="20">
        <v>907.2</v>
      </c>
      <c r="J164" s="20">
        <v>210</v>
      </c>
      <c r="L164" s="17" t="e">
        <f t="shared" si="69"/>
        <v>#VALUE!</v>
      </c>
      <c r="M164" s="17">
        <f t="shared" si="70"/>
        <v>0</v>
      </c>
      <c r="N164" s="17">
        <f t="shared" si="71"/>
        <v>0</v>
      </c>
    </row>
    <row r="165" spans="1:14" ht="22.5" x14ac:dyDescent="0.2">
      <c r="A165" s="18" t="s">
        <v>34</v>
      </c>
      <c r="B165" s="19" t="s">
        <v>385</v>
      </c>
      <c r="C165" s="19" t="s">
        <v>35</v>
      </c>
      <c r="D165" s="20">
        <v>0</v>
      </c>
      <c r="E165" s="20">
        <v>907.2</v>
      </c>
      <c r="F165" s="20">
        <v>210</v>
      </c>
      <c r="H165" s="20" t="s">
        <v>3</v>
      </c>
      <c r="I165" s="20">
        <v>907.2</v>
      </c>
      <c r="J165" s="20">
        <v>210</v>
      </c>
      <c r="L165" s="17" t="e">
        <f t="shared" si="69"/>
        <v>#VALUE!</v>
      </c>
      <c r="M165" s="17">
        <f t="shared" si="70"/>
        <v>0</v>
      </c>
      <c r="N165" s="17">
        <f t="shared" si="71"/>
        <v>0</v>
      </c>
    </row>
    <row r="166" spans="1:14" ht="56.25" x14ac:dyDescent="0.2">
      <c r="A166" s="18" t="s">
        <v>54</v>
      </c>
      <c r="B166" s="19" t="s">
        <v>567</v>
      </c>
      <c r="C166" s="19" t="s">
        <v>3</v>
      </c>
      <c r="D166" s="20">
        <f>D167</f>
        <v>120</v>
      </c>
      <c r="E166" s="20">
        <f t="shared" ref="E166:F167" si="82">E167</f>
        <v>120</v>
      </c>
      <c r="F166" s="20">
        <f t="shared" si="82"/>
        <v>120</v>
      </c>
      <c r="H166" s="16">
        <v>120</v>
      </c>
      <c r="I166" s="16">
        <v>120</v>
      </c>
      <c r="J166" s="16">
        <v>120</v>
      </c>
      <c r="L166" s="17">
        <f t="shared" si="69"/>
        <v>0</v>
      </c>
      <c r="M166" s="17">
        <f t="shared" si="70"/>
        <v>0</v>
      </c>
      <c r="N166" s="17">
        <f t="shared" si="71"/>
        <v>0</v>
      </c>
    </row>
    <row r="167" spans="1:14" ht="56.25" x14ac:dyDescent="0.2">
      <c r="A167" s="29" t="s">
        <v>56</v>
      </c>
      <c r="B167" s="19" t="s">
        <v>568</v>
      </c>
      <c r="C167" s="19" t="s">
        <v>3</v>
      </c>
      <c r="D167" s="20">
        <f>D168</f>
        <v>120</v>
      </c>
      <c r="E167" s="20">
        <f t="shared" si="82"/>
        <v>120</v>
      </c>
      <c r="F167" s="20">
        <f t="shared" si="82"/>
        <v>120</v>
      </c>
      <c r="H167" s="20">
        <v>120</v>
      </c>
      <c r="I167" s="20">
        <v>120</v>
      </c>
      <c r="J167" s="20">
        <v>120</v>
      </c>
      <c r="L167" s="17">
        <f t="shared" si="69"/>
        <v>0</v>
      </c>
      <c r="M167" s="17">
        <f t="shared" si="70"/>
        <v>0</v>
      </c>
      <c r="N167" s="17">
        <f t="shared" si="71"/>
        <v>0</v>
      </c>
    </row>
    <row r="168" spans="1:14" ht="22.5" x14ac:dyDescent="0.2">
      <c r="A168" s="18" t="s">
        <v>34</v>
      </c>
      <c r="B168" s="19" t="s">
        <v>568</v>
      </c>
      <c r="C168" s="19" t="s">
        <v>35</v>
      </c>
      <c r="D168" s="20">
        <v>120</v>
      </c>
      <c r="E168" s="20">
        <v>120</v>
      </c>
      <c r="F168" s="20">
        <v>120</v>
      </c>
      <c r="H168" s="20">
        <v>120</v>
      </c>
      <c r="I168" s="20">
        <v>120</v>
      </c>
      <c r="J168" s="20">
        <v>120</v>
      </c>
      <c r="L168" s="17">
        <f t="shared" si="69"/>
        <v>0</v>
      </c>
      <c r="M168" s="17">
        <f t="shared" si="70"/>
        <v>0</v>
      </c>
      <c r="N168" s="17">
        <f t="shared" si="71"/>
        <v>0</v>
      </c>
    </row>
    <row r="169" spans="1:14" ht="22.5" x14ac:dyDescent="0.2">
      <c r="A169" s="18" t="s">
        <v>386</v>
      </c>
      <c r="B169" s="19" t="s">
        <v>387</v>
      </c>
      <c r="C169" s="19" t="s">
        <v>3</v>
      </c>
      <c r="D169" s="20">
        <f>D170+D172</f>
        <v>255250</v>
      </c>
      <c r="E169" s="20">
        <f t="shared" ref="E169:F169" si="83">E170+E172</f>
        <v>0</v>
      </c>
      <c r="F169" s="20">
        <f t="shared" si="83"/>
        <v>0</v>
      </c>
      <c r="H169" s="16">
        <v>255250</v>
      </c>
      <c r="I169" s="16" t="s">
        <v>3</v>
      </c>
      <c r="J169" s="16" t="s">
        <v>3</v>
      </c>
      <c r="L169" s="17">
        <f t="shared" si="69"/>
        <v>0</v>
      </c>
      <c r="M169" s="17" t="e">
        <f t="shared" si="70"/>
        <v>#VALUE!</v>
      </c>
      <c r="N169" s="17" t="e">
        <f t="shared" si="71"/>
        <v>#VALUE!</v>
      </c>
    </row>
    <row r="170" spans="1:14" x14ac:dyDescent="0.2">
      <c r="A170" s="29" t="s">
        <v>388</v>
      </c>
      <c r="B170" s="19" t="s">
        <v>389</v>
      </c>
      <c r="C170" s="19" t="s">
        <v>3</v>
      </c>
      <c r="D170" s="20">
        <f>D171</f>
        <v>227145.3</v>
      </c>
      <c r="E170" s="20">
        <f t="shared" ref="E170:F170" si="84">E171</f>
        <v>0</v>
      </c>
      <c r="F170" s="20">
        <f t="shared" si="84"/>
        <v>0</v>
      </c>
      <c r="H170" s="20">
        <v>227145.3</v>
      </c>
      <c r="I170" s="20" t="s">
        <v>3</v>
      </c>
      <c r="J170" s="20" t="s">
        <v>3</v>
      </c>
      <c r="L170" s="17">
        <f t="shared" si="69"/>
        <v>0</v>
      </c>
      <c r="M170" s="17" t="e">
        <f t="shared" si="70"/>
        <v>#VALUE!</v>
      </c>
      <c r="N170" s="17" t="e">
        <f t="shared" si="71"/>
        <v>#VALUE!</v>
      </c>
    </row>
    <row r="171" spans="1:14" ht="22.5" x14ac:dyDescent="0.2">
      <c r="A171" s="18" t="s">
        <v>36</v>
      </c>
      <c r="B171" s="19" t="s">
        <v>389</v>
      </c>
      <c r="C171" s="19" t="s">
        <v>37</v>
      </c>
      <c r="D171" s="20">
        <v>227145.3</v>
      </c>
      <c r="E171" s="20">
        <v>0</v>
      </c>
      <c r="F171" s="20">
        <v>0</v>
      </c>
      <c r="H171" s="20">
        <v>227145.3</v>
      </c>
      <c r="I171" s="20" t="s">
        <v>3</v>
      </c>
      <c r="J171" s="20" t="s">
        <v>3</v>
      </c>
      <c r="L171" s="17">
        <f t="shared" si="69"/>
        <v>0</v>
      </c>
      <c r="M171" s="17" t="e">
        <f t="shared" si="70"/>
        <v>#VALUE!</v>
      </c>
      <c r="N171" s="17" t="e">
        <f t="shared" si="71"/>
        <v>#VALUE!</v>
      </c>
    </row>
    <row r="172" spans="1:14" x14ac:dyDescent="0.2">
      <c r="A172" s="18" t="s">
        <v>388</v>
      </c>
      <c r="B172" s="19" t="s">
        <v>390</v>
      </c>
      <c r="C172" s="19" t="s">
        <v>3</v>
      </c>
      <c r="D172" s="20">
        <f>D173</f>
        <v>28104.7</v>
      </c>
      <c r="E172" s="20">
        <f t="shared" ref="E172:F172" si="85">E173</f>
        <v>0</v>
      </c>
      <c r="F172" s="20">
        <f t="shared" si="85"/>
        <v>0</v>
      </c>
      <c r="H172" s="20">
        <v>28104.7</v>
      </c>
      <c r="I172" s="20" t="s">
        <v>3</v>
      </c>
      <c r="J172" s="20" t="s">
        <v>3</v>
      </c>
      <c r="L172" s="17">
        <f t="shared" si="69"/>
        <v>0</v>
      </c>
      <c r="M172" s="17" t="e">
        <f t="shared" si="70"/>
        <v>#VALUE!</v>
      </c>
      <c r="N172" s="17" t="e">
        <f t="shared" si="71"/>
        <v>#VALUE!</v>
      </c>
    </row>
    <row r="173" spans="1:14" ht="22.5" x14ac:dyDescent="0.2">
      <c r="A173" s="29" t="s">
        <v>36</v>
      </c>
      <c r="B173" s="19" t="s">
        <v>390</v>
      </c>
      <c r="C173" s="19" t="s">
        <v>37</v>
      </c>
      <c r="D173" s="20">
        <v>28104.7</v>
      </c>
      <c r="E173" s="20">
        <v>0</v>
      </c>
      <c r="F173" s="20">
        <v>0</v>
      </c>
      <c r="H173" s="20">
        <v>28104.7</v>
      </c>
      <c r="I173" s="20" t="s">
        <v>3</v>
      </c>
      <c r="J173" s="20" t="s">
        <v>3</v>
      </c>
      <c r="L173" s="17">
        <f t="shared" si="69"/>
        <v>0</v>
      </c>
      <c r="M173" s="17" t="e">
        <f t="shared" si="70"/>
        <v>#VALUE!</v>
      </c>
      <c r="N173" s="17" t="e">
        <f t="shared" si="71"/>
        <v>#VALUE!</v>
      </c>
    </row>
    <row r="174" spans="1:14" ht="22.5" x14ac:dyDescent="0.2">
      <c r="A174" s="18" t="s">
        <v>100</v>
      </c>
      <c r="B174" s="19" t="s">
        <v>153</v>
      </c>
      <c r="C174" s="19" t="s">
        <v>3</v>
      </c>
      <c r="D174" s="20">
        <f>D175+D180+D185</f>
        <v>82112.799999999988</v>
      </c>
      <c r="E174" s="20">
        <f t="shared" ref="E174:F174" si="86">E175+E180+E185</f>
        <v>83112.7</v>
      </c>
      <c r="F174" s="20">
        <f t="shared" si="86"/>
        <v>83112.7</v>
      </c>
      <c r="H174" s="16">
        <v>82112.800000000003</v>
      </c>
      <c r="I174" s="16">
        <v>83112.800000000003</v>
      </c>
      <c r="J174" s="16">
        <v>83112.800000000003</v>
      </c>
      <c r="L174" s="17">
        <f t="shared" si="69"/>
        <v>0</v>
      </c>
      <c r="M174" s="17">
        <f t="shared" si="70"/>
        <v>0.10000000000582077</v>
      </c>
      <c r="N174" s="17">
        <f t="shared" si="71"/>
        <v>0.10000000000582077</v>
      </c>
    </row>
    <row r="175" spans="1:14" ht="22.5" x14ac:dyDescent="0.2">
      <c r="A175" s="18" t="s">
        <v>43</v>
      </c>
      <c r="B175" s="19" t="s">
        <v>154</v>
      </c>
      <c r="C175" s="19" t="s">
        <v>3</v>
      </c>
      <c r="D175" s="20">
        <f>D176+D178</f>
        <v>45232.1</v>
      </c>
      <c r="E175" s="20">
        <f t="shared" ref="E175:F175" si="87">E176+E178</f>
        <v>46232.1</v>
      </c>
      <c r="F175" s="20">
        <f t="shared" si="87"/>
        <v>46232.1</v>
      </c>
      <c r="H175" s="16">
        <v>45232.1</v>
      </c>
      <c r="I175" s="16">
        <v>46232.1</v>
      </c>
      <c r="J175" s="16">
        <v>46232.1</v>
      </c>
      <c r="L175" s="17">
        <f t="shared" si="69"/>
        <v>0</v>
      </c>
      <c r="M175" s="17">
        <f t="shared" si="70"/>
        <v>0</v>
      </c>
      <c r="N175" s="17">
        <f t="shared" si="71"/>
        <v>0</v>
      </c>
    </row>
    <row r="176" spans="1:14" ht="22.5" x14ac:dyDescent="0.2">
      <c r="A176" s="18" t="s">
        <v>130</v>
      </c>
      <c r="B176" s="19" t="s">
        <v>155</v>
      </c>
      <c r="C176" s="19" t="s">
        <v>3</v>
      </c>
      <c r="D176" s="20">
        <f>D177</f>
        <v>5650.1</v>
      </c>
      <c r="E176" s="20">
        <f t="shared" ref="E176:F176" si="88">E177</f>
        <v>5650.1</v>
      </c>
      <c r="F176" s="20">
        <f t="shared" si="88"/>
        <v>5650.1</v>
      </c>
      <c r="H176" s="20">
        <v>5650.1</v>
      </c>
      <c r="I176" s="20">
        <v>5650.1</v>
      </c>
      <c r="J176" s="20">
        <v>5650.1</v>
      </c>
      <c r="L176" s="17">
        <f t="shared" si="69"/>
        <v>0</v>
      </c>
      <c r="M176" s="17">
        <f t="shared" si="70"/>
        <v>0</v>
      </c>
      <c r="N176" s="17">
        <f t="shared" si="71"/>
        <v>0</v>
      </c>
    </row>
    <row r="177" spans="1:14" ht="22.5" x14ac:dyDescent="0.2">
      <c r="A177" s="18" t="s">
        <v>34</v>
      </c>
      <c r="B177" s="19" t="s">
        <v>155</v>
      </c>
      <c r="C177" s="19" t="s">
        <v>35</v>
      </c>
      <c r="D177" s="20">
        <v>5650.1</v>
      </c>
      <c r="E177" s="20">
        <v>5650.1</v>
      </c>
      <c r="F177" s="20">
        <v>5650.1</v>
      </c>
      <c r="H177" s="20">
        <v>5650.1</v>
      </c>
      <c r="I177" s="20">
        <v>5650.1</v>
      </c>
      <c r="J177" s="20">
        <v>5650.1</v>
      </c>
      <c r="L177" s="17">
        <f t="shared" si="69"/>
        <v>0</v>
      </c>
      <c r="M177" s="17">
        <f t="shared" si="70"/>
        <v>0</v>
      </c>
      <c r="N177" s="17">
        <f t="shared" si="71"/>
        <v>0</v>
      </c>
    </row>
    <row r="178" spans="1:14" ht="22.5" x14ac:dyDescent="0.2">
      <c r="A178" s="29" t="s">
        <v>45</v>
      </c>
      <c r="B178" s="19" t="s">
        <v>391</v>
      </c>
      <c r="C178" s="19" t="s">
        <v>3</v>
      </c>
      <c r="D178" s="20">
        <f>D179</f>
        <v>39582</v>
      </c>
      <c r="E178" s="20">
        <f t="shared" ref="E178:F178" si="89">E179</f>
        <v>40582</v>
      </c>
      <c r="F178" s="20">
        <f t="shared" si="89"/>
        <v>40582</v>
      </c>
      <c r="H178" s="20">
        <v>39582</v>
      </c>
      <c r="I178" s="20">
        <v>40582</v>
      </c>
      <c r="J178" s="20">
        <v>40582</v>
      </c>
      <c r="L178" s="17">
        <f t="shared" si="69"/>
        <v>0</v>
      </c>
      <c r="M178" s="17">
        <f t="shared" si="70"/>
        <v>0</v>
      </c>
      <c r="N178" s="17">
        <f t="shared" si="71"/>
        <v>0</v>
      </c>
    </row>
    <row r="179" spans="1:14" ht="22.5" x14ac:dyDescent="0.2">
      <c r="A179" s="29" t="s">
        <v>34</v>
      </c>
      <c r="B179" s="19" t="s">
        <v>391</v>
      </c>
      <c r="C179" s="19" t="s">
        <v>35</v>
      </c>
      <c r="D179" s="20">
        <v>39582</v>
      </c>
      <c r="E179" s="20">
        <v>40582</v>
      </c>
      <c r="F179" s="20">
        <v>40582</v>
      </c>
      <c r="H179" s="20">
        <v>39582</v>
      </c>
      <c r="I179" s="20">
        <v>40582</v>
      </c>
      <c r="J179" s="20">
        <v>40582</v>
      </c>
      <c r="L179" s="17">
        <f t="shared" si="69"/>
        <v>0</v>
      </c>
      <c r="M179" s="17">
        <f t="shared" si="70"/>
        <v>0</v>
      </c>
      <c r="N179" s="17">
        <f t="shared" si="71"/>
        <v>0</v>
      </c>
    </row>
    <row r="180" spans="1:14" ht="22.5" x14ac:dyDescent="0.2">
      <c r="A180" s="18" t="s">
        <v>104</v>
      </c>
      <c r="B180" s="19" t="s">
        <v>156</v>
      </c>
      <c r="C180" s="19" t="s">
        <v>3</v>
      </c>
      <c r="D180" s="20">
        <f>D181</f>
        <v>36870.699999999997</v>
      </c>
      <c r="E180" s="20">
        <f t="shared" ref="E180:F180" si="90">E181</f>
        <v>36870.6</v>
      </c>
      <c r="F180" s="20">
        <f t="shared" si="90"/>
        <v>36870.6</v>
      </c>
      <c r="H180" s="16">
        <v>36870.699999999997</v>
      </c>
      <c r="I180" s="16">
        <v>36870.699999999997</v>
      </c>
      <c r="J180" s="16">
        <v>36870.699999999997</v>
      </c>
      <c r="L180" s="17">
        <f t="shared" si="69"/>
        <v>0</v>
      </c>
      <c r="M180" s="17">
        <f t="shared" si="70"/>
        <v>9.9999999998544808E-2</v>
      </c>
      <c r="N180" s="17">
        <f t="shared" si="71"/>
        <v>9.9999999998544808E-2</v>
      </c>
    </row>
    <row r="181" spans="1:14" ht="22.5" x14ac:dyDescent="0.2">
      <c r="A181" s="18" t="s">
        <v>106</v>
      </c>
      <c r="B181" s="19" t="s">
        <v>392</v>
      </c>
      <c r="C181" s="19" t="s">
        <v>3</v>
      </c>
      <c r="D181" s="20">
        <f>D182+D183+D184</f>
        <v>36870.699999999997</v>
      </c>
      <c r="E181" s="20">
        <f t="shared" ref="E181:F181" si="91">E182+E183+E184</f>
        <v>36870.6</v>
      </c>
      <c r="F181" s="20">
        <f t="shared" si="91"/>
        <v>36870.6</v>
      </c>
      <c r="H181" s="20">
        <v>36870.699999999997</v>
      </c>
      <c r="I181" s="20">
        <v>36870.699999999997</v>
      </c>
      <c r="J181" s="20">
        <v>36870.699999999997</v>
      </c>
      <c r="L181" s="17">
        <f t="shared" si="69"/>
        <v>0</v>
      </c>
      <c r="M181" s="17">
        <f t="shared" si="70"/>
        <v>9.9999999998544808E-2</v>
      </c>
      <c r="N181" s="17">
        <f t="shared" si="71"/>
        <v>9.9999999998544808E-2</v>
      </c>
    </row>
    <row r="182" spans="1:14" ht="33.75" x14ac:dyDescent="0.2">
      <c r="A182" s="18" t="s">
        <v>107</v>
      </c>
      <c r="B182" s="19" t="s">
        <v>392</v>
      </c>
      <c r="C182" s="19" t="s">
        <v>108</v>
      </c>
      <c r="D182" s="20">
        <v>34992.6</v>
      </c>
      <c r="E182" s="20">
        <v>34992.5</v>
      </c>
      <c r="F182" s="20">
        <v>34992.5</v>
      </c>
      <c r="H182" s="20">
        <v>34992.5</v>
      </c>
      <c r="I182" s="20">
        <v>34992.5</v>
      </c>
      <c r="J182" s="20">
        <v>34992.5</v>
      </c>
      <c r="L182" s="17">
        <f t="shared" si="69"/>
        <v>-9.9999999998544808E-2</v>
      </c>
      <c r="M182" s="17">
        <f t="shared" si="70"/>
        <v>0</v>
      </c>
      <c r="N182" s="17">
        <f t="shared" si="71"/>
        <v>0</v>
      </c>
    </row>
    <row r="183" spans="1:14" ht="22.5" x14ac:dyDescent="0.2">
      <c r="A183" s="18" t="s">
        <v>85</v>
      </c>
      <c r="B183" s="19" t="s">
        <v>392</v>
      </c>
      <c r="C183" s="19" t="s">
        <v>86</v>
      </c>
      <c r="D183" s="20">
        <v>1866.1</v>
      </c>
      <c r="E183" s="20">
        <v>1866.1</v>
      </c>
      <c r="F183" s="20">
        <v>1866.1</v>
      </c>
      <c r="H183" s="20">
        <v>1866.2</v>
      </c>
      <c r="I183" s="20">
        <v>1866.2</v>
      </c>
      <c r="J183" s="20">
        <v>1866.2</v>
      </c>
      <c r="L183" s="17">
        <f t="shared" si="69"/>
        <v>0.10000000000013642</v>
      </c>
      <c r="M183" s="17">
        <f t="shared" si="70"/>
        <v>0.10000000000013642</v>
      </c>
      <c r="N183" s="17">
        <f t="shared" si="71"/>
        <v>0.10000000000013642</v>
      </c>
    </row>
    <row r="184" spans="1:14" x14ac:dyDescent="0.2">
      <c r="A184" s="29" t="s">
        <v>41</v>
      </c>
      <c r="B184" s="19" t="s">
        <v>392</v>
      </c>
      <c r="C184" s="19" t="s">
        <v>42</v>
      </c>
      <c r="D184" s="20">
        <v>12</v>
      </c>
      <c r="E184" s="20">
        <v>12</v>
      </c>
      <c r="F184" s="20">
        <v>12</v>
      </c>
      <c r="H184" s="20">
        <v>12</v>
      </c>
      <c r="I184" s="20">
        <v>12</v>
      </c>
      <c r="J184" s="20">
        <v>12</v>
      </c>
      <c r="L184" s="17">
        <f t="shared" si="69"/>
        <v>0</v>
      </c>
      <c r="M184" s="17">
        <f t="shared" si="70"/>
        <v>0</v>
      </c>
      <c r="N184" s="17">
        <f t="shared" si="71"/>
        <v>0</v>
      </c>
    </row>
    <row r="185" spans="1:14" ht="22.5" x14ac:dyDescent="0.2">
      <c r="A185" s="18" t="s">
        <v>109</v>
      </c>
      <c r="B185" s="19" t="s">
        <v>157</v>
      </c>
      <c r="C185" s="19" t="s">
        <v>3</v>
      </c>
      <c r="D185" s="20">
        <f>D186</f>
        <v>10</v>
      </c>
      <c r="E185" s="20">
        <f t="shared" ref="E185:F186" si="92">E186</f>
        <v>10</v>
      </c>
      <c r="F185" s="20">
        <f t="shared" si="92"/>
        <v>10</v>
      </c>
      <c r="H185" s="16">
        <v>10</v>
      </c>
      <c r="I185" s="16">
        <v>10</v>
      </c>
      <c r="J185" s="16">
        <v>10</v>
      </c>
      <c r="L185" s="17">
        <f t="shared" si="69"/>
        <v>0</v>
      </c>
      <c r="M185" s="17">
        <f t="shared" si="70"/>
        <v>0</v>
      </c>
      <c r="N185" s="17">
        <f t="shared" si="71"/>
        <v>0</v>
      </c>
    </row>
    <row r="186" spans="1:14" x14ac:dyDescent="0.2">
      <c r="A186" s="18" t="s">
        <v>111</v>
      </c>
      <c r="B186" s="19" t="s">
        <v>393</v>
      </c>
      <c r="C186" s="19" t="s">
        <v>3</v>
      </c>
      <c r="D186" s="20">
        <f>D187</f>
        <v>10</v>
      </c>
      <c r="E186" s="20">
        <f t="shared" si="92"/>
        <v>10</v>
      </c>
      <c r="F186" s="20">
        <f t="shared" si="92"/>
        <v>10</v>
      </c>
      <c r="H186" s="20">
        <v>10</v>
      </c>
      <c r="I186" s="20">
        <v>10</v>
      </c>
      <c r="J186" s="20">
        <v>10</v>
      </c>
      <c r="L186" s="17">
        <f t="shared" si="69"/>
        <v>0</v>
      </c>
      <c r="M186" s="17">
        <f t="shared" si="70"/>
        <v>0</v>
      </c>
      <c r="N186" s="17">
        <f t="shared" si="71"/>
        <v>0</v>
      </c>
    </row>
    <row r="187" spans="1:14" ht="22.5" x14ac:dyDescent="0.2">
      <c r="A187" s="18" t="s">
        <v>85</v>
      </c>
      <c r="B187" s="19" t="s">
        <v>393</v>
      </c>
      <c r="C187" s="19" t="s">
        <v>86</v>
      </c>
      <c r="D187" s="20">
        <v>10</v>
      </c>
      <c r="E187" s="20">
        <v>10</v>
      </c>
      <c r="F187" s="20">
        <v>10</v>
      </c>
      <c r="H187" s="20">
        <v>10</v>
      </c>
      <c r="I187" s="20">
        <v>10</v>
      </c>
      <c r="J187" s="20">
        <v>10</v>
      </c>
      <c r="L187" s="17">
        <f t="shared" si="69"/>
        <v>0</v>
      </c>
      <c r="M187" s="17">
        <f t="shared" si="70"/>
        <v>0</v>
      </c>
      <c r="N187" s="17">
        <f t="shared" si="71"/>
        <v>0</v>
      </c>
    </row>
    <row r="188" spans="1:14" x14ac:dyDescent="0.2">
      <c r="A188" s="18" t="s">
        <v>158</v>
      </c>
      <c r="B188" s="19" t="s">
        <v>11</v>
      </c>
      <c r="C188" s="19" t="s">
        <v>3</v>
      </c>
      <c r="D188" s="20">
        <f>D189+D193+D203</f>
        <v>94047.4</v>
      </c>
      <c r="E188" s="20">
        <f t="shared" ref="E188:F188" si="93">E189+E193+E203</f>
        <v>113532.2</v>
      </c>
      <c r="F188" s="20">
        <f t="shared" si="93"/>
        <v>101474.09999999999</v>
      </c>
      <c r="H188" s="16">
        <v>94047.5</v>
      </c>
      <c r="I188" s="16">
        <v>113532.2</v>
      </c>
      <c r="J188" s="16">
        <v>101474.2</v>
      </c>
      <c r="L188" s="17">
        <f t="shared" si="69"/>
        <v>0.10000000000582077</v>
      </c>
      <c r="M188" s="17">
        <f t="shared" si="70"/>
        <v>0</v>
      </c>
      <c r="N188" s="17">
        <f t="shared" si="71"/>
        <v>0.10000000000582077</v>
      </c>
    </row>
    <row r="189" spans="1:14" x14ac:dyDescent="0.2">
      <c r="A189" s="29" t="s">
        <v>159</v>
      </c>
      <c r="B189" s="19" t="s">
        <v>160</v>
      </c>
      <c r="C189" s="19" t="s">
        <v>3</v>
      </c>
      <c r="D189" s="20">
        <f>D190</f>
        <v>1700</v>
      </c>
      <c r="E189" s="20">
        <f t="shared" ref="E189:F191" si="94">E190</f>
        <v>1900</v>
      </c>
      <c r="F189" s="20">
        <f t="shared" si="94"/>
        <v>2284.3000000000002</v>
      </c>
      <c r="H189" s="16">
        <v>1700</v>
      </c>
      <c r="I189" s="16">
        <v>1900</v>
      </c>
      <c r="J189" s="16">
        <v>2284.4</v>
      </c>
      <c r="L189" s="17">
        <f t="shared" si="69"/>
        <v>0</v>
      </c>
      <c r="M189" s="17">
        <f t="shared" si="70"/>
        <v>0</v>
      </c>
      <c r="N189" s="17">
        <f t="shared" si="71"/>
        <v>9.9999999999909051E-2</v>
      </c>
    </row>
    <row r="190" spans="1:14" x14ac:dyDescent="0.2">
      <c r="A190" s="18" t="s">
        <v>161</v>
      </c>
      <c r="B190" s="19" t="s">
        <v>162</v>
      </c>
      <c r="C190" s="19" t="s">
        <v>3</v>
      </c>
      <c r="D190" s="20">
        <f>D191</f>
        <v>1700</v>
      </c>
      <c r="E190" s="20">
        <f t="shared" si="94"/>
        <v>1900</v>
      </c>
      <c r="F190" s="20">
        <f t="shared" si="94"/>
        <v>2284.3000000000002</v>
      </c>
      <c r="H190" s="16">
        <v>1700</v>
      </c>
      <c r="I190" s="16">
        <v>1900</v>
      </c>
      <c r="J190" s="16">
        <v>2284.4</v>
      </c>
      <c r="L190" s="17">
        <f t="shared" si="69"/>
        <v>0</v>
      </c>
      <c r="M190" s="17">
        <f t="shared" si="70"/>
        <v>0</v>
      </c>
      <c r="N190" s="17">
        <f t="shared" si="71"/>
        <v>9.9999999999909051E-2</v>
      </c>
    </row>
    <row r="191" spans="1:14" x14ac:dyDescent="0.2">
      <c r="A191" s="18" t="s">
        <v>163</v>
      </c>
      <c r="B191" s="19" t="s">
        <v>394</v>
      </c>
      <c r="C191" s="19" t="s">
        <v>3</v>
      </c>
      <c r="D191" s="20">
        <f>D192</f>
        <v>1700</v>
      </c>
      <c r="E191" s="20">
        <f t="shared" si="94"/>
        <v>1900</v>
      </c>
      <c r="F191" s="20">
        <f t="shared" si="94"/>
        <v>2284.3000000000002</v>
      </c>
      <c r="H191" s="20">
        <v>1700</v>
      </c>
      <c r="I191" s="20">
        <v>1900</v>
      </c>
      <c r="J191" s="20">
        <v>2284.4</v>
      </c>
      <c r="L191" s="17">
        <f t="shared" si="69"/>
        <v>0</v>
      </c>
      <c r="M191" s="17">
        <f t="shared" si="70"/>
        <v>0</v>
      </c>
      <c r="N191" s="17">
        <f t="shared" si="71"/>
        <v>9.9999999999909051E-2</v>
      </c>
    </row>
    <row r="192" spans="1:14" ht="22.5" x14ac:dyDescent="0.2">
      <c r="A192" s="29" t="s">
        <v>85</v>
      </c>
      <c r="B192" s="19" t="s">
        <v>394</v>
      </c>
      <c r="C192" s="19" t="s">
        <v>86</v>
      </c>
      <c r="D192" s="20">
        <v>1700</v>
      </c>
      <c r="E192" s="20">
        <v>1900</v>
      </c>
      <c r="F192" s="20">
        <v>2284.3000000000002</v>
      </c>
      <c r="H192" s="20">
        <v>1700</v>
      </c>
      <c r="I192" s="20">
        <v>1900</v>
      </c>
      <c r="J192" s="20">
        <v>2284.4</v>
      </c>
      <c r="L192" s="17">
        <f t="shared" si="69"/>
        <v>0</v>
      </c>
      <c r="M192" s="17">
        <f t="shared" si="70"/>
        <v>0</v>
      </c>
      <c r="N192" s="17">
        <f t="shared" si="71"/>
        <v>9.9999999999909051E-2</v>
      </c>
    </row>
    <row r="193" spans="1:14" ht="22.5" x14ac:dyDescent="0.2">
      <c r="A193" s="29" t="s">
        <v>164</v>
      </c>
      <c r="B193" s="19" t="s">
        <v>165</v>
      </c>
      <c r="C193" s="19" t="s">
        <v>3</v>
      </c>
      <c r="D193" s="20">
        <f>D194+D198</f>
        <v>22683.9</v>
      </c>
      <c r="E193" s="20">
        <f t="shared" ref="E193:F193" si="95">E194+E198</f>
        <v>41968</v>
      </c>
      <c r="F193" s="20">
        <f t="shared" si="95"/>
        <v>29325.599999999999</v>
      </c>
      <c r="H193" s="16">
        <v>22683.9</v>
      </c>
      <c r="I193" s="16">
        <v>41968</v>
      </c>
      <c r="J193" s="16">
        <v>29325.599999999999</v>
      </c>
      <c r="L193" s="17">
        <f t="shared" si="69"/>
        <v>0</v>
      </c>
      <c r="M193" s="17">
        <f t="shared" si="70"/>
        <v>0</v>
      </c>
      <c r="N193" s="17">
        <f t="shared" si="71"/>
        <v>0</v>
      </c>
    </row>
    <row r="194" spans="1:14" ht="22.5" x14ac:dyDescent="0.2">
      <c r="A194" s="29" t="s">
        <v>166</v>
      </c>
      <c r="B194" s="19" t="s">
        <v>167</v>
      </c>
      <c r="C194" s="19" t="s">
        <v>3</v>
      </c>
      <c r="D194" s="20">
        <f>D195</f>
        <v>21000</v>
      </c>
      <c r="E194" s="20">
        <f t="shared" ref="E194:F194" si="96">E195</f>
        <v>41420</v>
      </c>
      <c r="F194" s="20">
        <f t="shared" si="96"/>
        <v>28777.599999999999</v>
      </c>
      <c r="H194" s="16">
        <v>21000</v>
      </c>
      <c r="I194" s="16">
        <v>41420</v>
      </c>
      <c r="J194" s="16">
        <v>28777.599999999999</v>
      </c>
      <c r="L194" s="17">
        <f t="shared" si="69"/>
        <v>0</v>
      </c>
      <c r="M194" s="17">
        <f t="shared" si="70"/>
        <v>0</v>
      </c>
      <c r="N194" s="17">
        <f t="shared" si="71"/>
        <v>0</v>
      </c>
    </row>
    <row r="195" spans="1:14" ht="22.5" x14ac:dyDescent="0.2">
      <c r="A195" s="18" t="s">
        <v>168</v>
      </c>
      <c r="B195" s="19" t="s">
        <v>395</v>
      </c>
      <c r="C195" s="19" t="s">
        <v>3</v>
      </c>
      <c r="D195" s="20">
        <f>D196+D197</f>
        <v>21000</v>
      </c>
      <c r="E195" s="20">
        <f t="shared" ref="E195:F195" si="97">E196+E197</f>
        <v>41420</v>
      </c>
      <c r="F195" s="20">
        <f t="shared" si="97"/>
        <v>28777.599999999999</v>
      </c>
      <c r="H195" s="20">
        <v>21000</v>
      </c>
      <c r="I195" s="20">
        <v>41420</v>
      </c>
      <c r="J195" s="20">
        <v>28777.599999999999</v>
      </c>
      <c r="L195" s="17">
        <f>H195-D195</f>
        <v>0</v>
      </c>
      <c r="M195" s="17">
        <f>I195-E195</f>
        <v>0</v>
      </c>
      <c r="N195" s="17">
        <f>J195-F195</f>
        <v>0</v>
      </c>
    </row>
    <row r="196" spans="1:14" ht="22.5" x14ac:dyDescent="0.2">
      <c r="A196" s="18" t="s">
        <v>85</v>
      </c>
      <c r="B196" s="19" t="s">
        <v>395</v>
      </c>
      <c r="C196" s="19" t="s">
        <v>86</v>
      </c>
      <c r="D196" s="20">
        <v>1300</v>
      </c>
      <c r="E196" s="20">
        <v>1720</v>
      </c>
      <c r="F196" s="20">
        <v>1820</v>
      </c>
      <c r="H196" s="20">
        <v>1300</v>
      </c>
      <c r="I196" s="20">
        <v>1720</v>
      </c>
      <c r="J196" s="20">
        <v>1820</v>
      </c>
      <c r="L196" s="17">
        <f t="shared" si="69"/>
        <v>0</v>
      </c>
      <c r="M196" s="17">
        <f t="shared" si="70"/>
        <v>0</v>
      </c>
      <c r="N196" s="17">
        <f t="shared" si="71"/>
        <v>0</v>
      </c>
    </row>
    <row r="197" spans="1:14" x14ac:dyDescent="0.2">
      <c r="A197" s="29" t="s">
        <v>41</v>
      </c>
      <c r="B197" s="19" t="s">
        <v>395</v>
      </c>
      <c r="C197" s="19" t="s">
        <v>42</v>
      </c>
      <c r="D197" s="20">
        <v>19700</v>
      </c>
      <c r="E197" s="20">
        <v>39700</v>
      </c>
      <c r="F197" s="20">
        <v>26957.599999999999</v>
      </c>
      <c r="H197" s="20">
        <v>19700</v>
      </c>
      <c r="I197" s="20">
        <v>39700</v>
      </c>
      <c r="J197" s="20">
        <v>26957.599999999999</v>
      </c>
      <c r="L197" s="17">
        <f t="shared" si="69"/>
        <v>0</v>
      </c>
      <c r="M197" s="17">
        <f t="shared" si="70"/>
        <v>0</v>
      </c>
      <c r="N197" s="17">
        <f t="shared" si="71"/>
        <v>0</v>
      </c>
    </row>
    <row r="198" spans="1:14" ht="22.5" x14ac:dyDescent="0.2">
      <c r="A198" s="29" t="s">
        <v>169</v>
      </c>
      <c r="B198" s="19" t="s">
        <v>170</v>
      </c>
      <c r="C198" s="19" t="s">
        <v>3</v>
      </c>
      <c r="D198" s="20">
        <f>D199+D201</f>
        <v>1683.9</v>
      </c>
      <c r="E198" s="20">
        <f t="shared" ref="E198:F198" si="98">E199+E201</f>
        <v>548</v>
      </c>
      <c r="F198" s="20">
        <f t="shared" si="98"/>
        <v>548</v>
      </c>
      <c r="H198" s="16">
        <v>1683.9</v>
      </c>
      <c r="I198" s="16">
        <v>548</v>
      </c>
      <c r="J198" s="16">
        <v>548</v>
      </c>
      <c r="L198" s="17">
        <f t="shared" si="69"/>
        <v>0</v>
      </c>
      <c r="M198" s="17">
        <f t="shared" si="70"/>
        <v>0</v>
      </c>
      <c r="N198" s="17">
        <f t="shared" si="71"/>
        <v>0</v>
      </c>
    </row>
    <row r="199" spans="1:14" x14ac:dyDescent="0.2">
      <c r="A199" s="18" t="s">
        <v>171</v>
      </c>
      <c r="B199" s="19" t="s">
        <v>172</v>
      </c>
      <c r="C199" s="19" t="s">
        <v>3</v>
      </c>
      <c r="D199" s="20">
        <f>D200</f>
        <v>1235.9000000000001</v>
      </c>
      <c r="E199" s="20">
        <f t="shared" ref="E199:F199" si="99">E200</f>
        <v>0</v>
      </c>
      <c r="F199" s="20">
        <f t="shared" si="99"/>
        <v>0</v>
      </c>
      <c r="H199" s="20">
        <v>1235.9000000000001</v>
      </c>
      <c r="I199" s="20" t="s">
        <v>3</v>
      </c>
      <c r="J199" s="20" t="s">
        <v>3</v>
      </c>
      <c r="L199" s="17">
        <f t="shared" si="69"/>
        <v>0</v>
      </c>
      <c r="M199" s="17" t="e">
        <f t="shared" si="70"/>
        <v>#VALUE!</v>
      </c>
      <c r="N199" s="17" t="e">
        <f t="shared" si="71"/>
        <v>#VALUE!</v>
      </c>
    </row>
    <row r="200" spans="1:14" ht="22.5" x14ac:dyDescent="0.2">
      <c r="A200" s="18" t="s">
        <v>85</v>
      </c>
      <c r="B200" s="19" t="s">
        <v>172</v>
      </c>
      <c r="C200" s="19" t="s">
        <v>86</v>
      </c>
      <c r="D200" s="20">
        <v>1235.9000000000001</v>
      </c>
      <c r="E200" s="20">
        <v>0</v>
      </c>
      <c r="F200" s="20">
        <v>0</v>
      </c>
      <c r="H200" s="20">
        <v>1235.9000000000001</v>
      </c>
      <c r="I200" s="20" t="s">
        <v>3</v>
      </c>
      <c r="J200" s="20" t="s">
        <v>3</v>
      </c>
      <c r="L200" s="17">
        <f t="shared" ref="L200:L266" si="100">H200-D200</f>
        <v>0</v>
      </c>
      <c r="M200" s="17" t="e">
        <f t="shared" ref="M200:M266" si="101">I200-E200</f>
        <v>#VALUE!</v>
      </c>
      <c r="N200" s="17" t="e">
        <f t="shared" ref="N200:N266" si="102">J200-F200</f>
        <v>#VALUE!</v>
      </c>
    </row>
    <row r="201" spans="1:14" x14ac:dyDescent="0.2">
      <c r="A201" s="18" t="s">
        <v>171</v>
      </c>
      <c r="B201" s="19" t="s">
        <v>569</v>
      </c>
      <c r="C201" s="19" t="s">
        <v>3</v>
      </c>
      <c r="D201" s="20">
        <f>D202</f>
        <v>448</v>
      </c>
      <c r="E201" s="20">
        <f t="shared" ref="E201:F201" si="103">E202</f>
        <v>548</v>
      </c>
      <c r="F201" s="20">
        <f t="shared" si="103"/>
        <v>548</v>
      </c>
      <c r="H201" s="20">
        <v>448</v>
      </c>
      <c r="I201" s="20">
        <v>548</v>
      </c>
      <c r="J201" s="20">
        <v>548</v>
      </c>
      <c r="L201" s="17">
        <f t="shared" si="100"/>
        <v>0</v>
      </c>
      <c r="M201" s="17">
        <f t="shared" si="101"/>
        <v>0</v>
      </c>
      <c r="N201" s="17">
        <f t="shared" si="102"/>
        <v>0</v>
      </c>
    </row>
    <row r="202" spans="1:14" ht="22.5" x14ac:dyDescent="0.2">
      <c r="A202" s="29" t="s">
        <v>85</v>
      </c>
      <c r="B202" s="19" t="s">
        <v>569</v>
      </c>
      <c r="C202" s="19" t="s">
        <v>86</v>
      </c>
      <c r="D202" s="20">
        <v>448</v>
      </c>
      <c r="E202" s="20">
        <v>548</v>
      </c>
      <c r="F202" s="20">
        <v>548</v>
      </c>
      <c r="H202" s="20">
        <v>448</v>
      </c>
      <c r="I202" s="20">
        <v>548</v>
      </c>
      <c r="J202" s="20">
        <v>548</v>
      </c>
      <c r="L202" s="17">
        <f t="shared" si="100"/>
        <v>0</v>
      </c>
      <c r="M202" s="17">
        <f t="shared" si="101"/>
        <v>0</v>
      </c>
      <c r="N202" s="17">
        <f t="shared" si="102"/>
        <v>0</v>
      </c>
    </row>
    <row r="203" spans="1:14" ht="22.5" x14ac:dyDescent="0.2">
      <c r="A203" s="18" t="s">
        <v>100</v>
      </c>
      <c r="B203" s="19" t="s">
        <v>173</v>
      </c>
      <c r="C203" s="19" t="s">
        <v>3</v>
      </c>
      <c r="D203" s="20">
        <f>D204+D207</f>
        <v>69663.5</v>
      </c>
      <c r="E203" s="20">
        <f t="shared" ref="E203:F203" si="104">E204+E207</f>
        <v>69664.2</v>
      </c>
      <c r="F203" s="20">
        <f t="shared" si="104"/>
        <v>69864.2</v>
      </c>
      <c r="H203" s="16">
        <v>69663.600000000006</v>
      </c>
      <c r="I203" s="16">
        <v>69664.2</v>
      </c>
      <c r="J203" s="16">
        <v>69864.2</v>
      </c>
      <c r="L203" s="17">
        <f t="shared" si="100"/>
        <v>0.10000000000582077</v>
      </c>
      <c r="M203" s="17">
        <f t="shared" si="101"/>
        <v>0</v>
      </c>
      <c r="N203" s="17">
        <f t="shared" si="102"/>
        <v>0</v>
      </c>
    </row>
    <row r="204" spans="1:14" ht="22.5" x14ac:dyDescent="0.2">
      <c r="A204" s="18" t="s">
        <v>43</v>
      </c>
      <c r="B204" s="19" t="s">
        <v>174</v>
      </c>
      <c r="C204" s="19" t="s">
        <v>3</v>
      </c>
      <c r="D204" s="20">
        <f>D205</f>
        <v>26500</v>
      </c>
      <c r="E204" s="20">
        <f t="shared" ref="E204:F205" si="105">E205</f>
        <v>26500</v>
      </c>
      <c r="F204" s="20">
        <f t="shared" si="105"/>
        <v>26500</v>
      </c>
      <c r="H204" s="16">
        <v>26500</v>
      </c>
      <c r="I204" s="16">
        <v>26500</v>
      </c>
      <c r="J204" s="16">
        <v>26500</v>
      </c>
      <c r="L204" s="17">
        <f t="shared" si="100"/>
        <v>0</v>
      </c>
      <c r="M204" s="17">
        <f t="shared" si="101"/>
        <v>0</v>
      </c>
      <c r="N204" s="17">
        <f t="shared" si="102"/>
        <v>0</v>
      </c>
    </row>
    <row r="205" spans="1:14" ht="22.5" x14ac:dyDescent="0.2">
      <c r="A205" s="29" t="s">
        <v>45</v>
      </c>
      <c r="B205" s="19" t="s">
        <v>396</v>
      </c>
      <c r="C205" s="19" t="s">
        <v>3</v>
      </c>
      <c r="D205" s="20">
        <f>D206</f>
        <v>26500</v>
      </c>
      <c r="E205" s="20">
        <f t="shared" si="105"/>
        <v>26500</v>
      </c>
      <c r="F205" s="20">
        <f t="shared" si="105"/>
        <v>26500</v>
      </c>
      <c r="H205" s="20">
        <v>26500</v>
      </c>
      <c r="I205" s="20">
        <v>26500</v>
      </c>
      <c r="J205" s="20">
        <v>26500</v>
      </c>
      <c r="L205" s="17">
        <f t="shared" si="100"/>
        <v>0</v>
      </c>
      <c r="M205" s="17">
        <f t="shared" si="101"/>
        <v>0</v>
      </c>
      <c r="N205" s="17">
        <f t="shared" si="102"/>
        <v>0</v>
      </c>
    </row>
    <row r="206" spans="1:14" ht="22.5" x14ac:dyDescent="0.2">
      <c r="A206" s="29" t="s">
        <v>34</v>
      </c>
      <c r="B206" s="19" t="s">
        <v>396</v>
      </c>
      <c r="C206" s="19" t="s">
        <v>35</v>
      </c>
      <c r="D206" s="20">
        <v>26500</v>
      </c>
      <c r="E206" s="20">
        <v>26500</v>
      </c>
      <c r="F206" s="20">
        <v>26500</v>
      </c>
      <c r="H206" s="20">
        <v>26500</v>
      </c>
      <c r="I206" s="20">
        <v>26500</v>
      </c>
      <c r="J206" s="20">
        <v>26500</v>
      </c>
      <c r="L206" s="17">
        <f t="shared" si="100"/>
        <v>0</v>
      </c>
      <c r="M206" s="17">
        <f t="shared" si="101"/>
        <v>0</v>
      </c>
      <c r="N206" s="17">
        <f t="shared" si="102"/>
        <v>0</v>
      </c>
    </row>
    <row r="207" spans="1:14" ht="22.5" x14ac:dyDescent="0.2">
      <c r="A207" s="18" t="s">
        <v>104</v>
      </c>
      <c r="B207" s="19" t="s">
        <v>175</v>
      </c>
      <c r="C207" s="19" t="s">
        <v>3</v>
      </c>
      <c r="D207" s="20">
        <f>D208</f>
        <v>43163.5</v>
      </c>
      <c r="E207" s="20">
        <f t="shared" ref="E207:F207" si="106">E208</f>
        <v>43164.2</v>
      </c>
      <c r="F207" s="20">
        <f t="shared" si="106"/>
        <v>43364.2</v>
      </c>
      <c r="H207" s="16">
        <v>43163.6</v>
      </c>
      <c r="I207" s="16">
        <v>43164.2</v>
      </c>
      <c r="J207" s="16">
        <v>43364.2</v>
      </c>
      <c r="L207" s="17">
        <f t="shared" si="100"/>
        <v>9.9999999998544808E-2</v>
      </c>
      <c r="M207" s="17">
        <f t="shared" si="101"/>
        <v>0</v>
      </c>
      <c r="N207" s="17">
        <f t="shared" si="102"/>
        <v>0</v>
      </c>
    </row>
    <row r="208" spans="1:14" ht="22.5" x14ac:dyDescent="0.2">
      <c r="A208" s="18" t="s">
        <v>106</v>
      </c>
      <c r="B208" s="19" t="s">
        <v>397</v>
      </c>
      <c r="C208" s="19" t="s">
        <v>3</v>
      </c>
      <c r="D208" s="20">
        <f>D209+D210+D211</f>
        <v>43163.5</v>
      </c>
      <c r="E208" s="20">
        <f t="shared" ref="E208:F208" si="107">E209+E210+E211</f>
        <v>43164.2</v>
      </c>
      <c r="F208" s="20">
        <f t="shared" si="107"/>
        <v>43364.2</v>
      </c>
      <c r="H208" s="20">
        <v>43163.6</v>
      </c>
      <c r="I208" s="20">
        <v>43164.2</v>
      </c>
      <c r="J208" s="20">
        <v>43364.2</v>
      </c>
      <c r="L208" s="17">
        <f t="shared" si="100"/>
        <v>9.9999999998544808E-2</v>
      </c>
      <c r="M208" s="17">
        <f t="shared" si="101"/>
        <v>0</v>
      </c>
      <c r="N208" s="17">
        <f t="shared" si="102"/>
        <v>0</v>
      </c>
    </row>
    <row r="209" spans="1:14" ht="33.75" x14ac:dyDescent="0.2">
      <c r="A209" s="29" t="s">
        <v>107</v>
      </c>
      <c r="B209" s="19" t="s">
        <v>397</v>
      </c>
      <c r="C209" s="19" t="s">
        <v>108</v>
      </c>
      <c r="D209" s="20">
        <v>41797.199999999997</v>
      </c>
      <c r="E209" s="20">
        <v>41797.199999999997</v>
      </c>
      <c r="F209" s="20">
        <v>41997.2</v>
      </c>
      <c r="H209" s="20">
        <v>41797.199999999997</v>
      </c>
      <c r="I209" s="20">
        <v>41797.199999999997</v>
      </c>
      <c r="J209" s="20">
        <v>41997.2</v>
      </c>
      <c r="L209" s="17">
        <f t="shared" si="100"/>
        <v>0</v>
      </c>
      <c r="M209" s="17">
        <f t="shared" si="101"/>
        <v>0</v>
      </c>
      <c r="N209" s="17">
        <f t="shared" si="102"/>
        <v>0</v>
      </c>
    </row>
    <row r="210" spans="1:14" ht="22.5" x14ac:dyDescent="0.2">
      <c r="A210" s="18" t="s">
        <v>85</v>
      </c>
      <c r="B210" s="19" t="s">
        <v>397</v>
      </c>
      <c r="C210" s="19" t="s">
        <v>86</v>
      </c>
      <c r="D210" s="20">
        <v>1356.3</v>
      </c>
      <c r="E210" s="20">
        <v>1357</v>
      </c>
      <c r="F210" s="20">
        <v>1357</v>
      </c>
      <c r="H210" s="20">
        <v>1356.4</v>
      </c>
      <c r="I210" s="20">
        <v>1357</v>
      </c>
      <c r="J210" s="20">
        <v>1357</v>
      </c>
      <c r="L210" s="17">
        <f t="shared" si="100"/>
        <v>0.10000000000013642</v>
      </c>
      <c r="M210" s="17">
        <f t="shared" si="101"/>
        <v>0</v>
      </c>
      <c r="N210" s="17">
        <f t="shared" si="102"/>
        <v>0</v>
      </c>
    </row>
    <row r="211" spans="1:14" x14ac:dyDescent="0.2">
      <c r="A211" s="18" t="s">
        <v>41</v>
      </c>
      <c r="B211" s="19" t="s">
        <v>397</v>
      </c>
      <c r="C211" s="19" t="s">
        <v>42</v>
      </c>
      <c r="D211" s="20">
        <v>10</v>
      </c>
      <c r="E211" s="20">
        <v>10</v>
      </c>
      <c r="F211" s="20">
        <v>10</v>
      </c>
      <c r="H211" s="20">
        <v>10</v>
      </c>
      <c r="I211" s="20">
        <v>10</v>
      </c>
      <c r="J211" s="20">
        <v>10</v>
      </c>
      <c r="L211" s="17">
        <f t="shared" si="100"/>
        <v>0</v>
      </c>
      <c r="M211" s="17">
        <f t="shared" si="101"/>
        <v>0</v>
      </c>
      <c r="N211" s="17">
        <f t="shared" si="102"/>
        <v>0</v>
      </c>
    </row>
    <row r="212" spans="1:14" x14ac:dyDescent="0.2">
      <c r="A212" s="18" t="s">
        <v>198</v>
      </c>
      <c r="B212" s="19" t="s">
        <v>12</v>
      </c>
      <c r="C212" s="19" t="s">
        <v>3</v>
      </c>
      <c r="D212" s="20">
        <f>D213+D219+D229</f>
        <v>668385.69999999995</v>
      </c>
      <c r="E212" s="20">
        <f t="shared" ref="E212:F212" si="108">E213+E219+E229</f>
        <v>28198.2</v>
      </c>
      <c r="F212" s="20">
        <f t="shared" si="108"/>
        <v>28198.2</v>
      </c>
      <c r="H212" s="16">
        <v>668385.69999999995</v>
      </c>
      <c r="I212" s="16">
        <v>28198.2</v>
      </c>
      <c r="J212" s="16">
        <v>28198.2</v>
      </c>
      <c r="L212" s="17">
        <f t="shared" si="100"/>
        <v>0</v>
      </c>
      <c r="M212" s="17">
        <f t="shared" si="101"/>
        <v>0</v>
      </c>
      <c r="N212" s="17">
        <f t="shared" si="102"/>
        <v>0</v>
      </c>
    </row>
    <row r="213" spans="1:14" x14ac:dyDescent="0.2">
      <c r="A213" s="18" t="s">
        <v>398</v>
      </c>
      <c r="B213" s="19" t="s">
        <v>399</v>
      </c>
      <c r="C213" s="19" t="s">
        <v>3</v>
      </c>
      <c r="D213" s="20">
        <f>D214</f>
        <v>640640.6</v>
      </c>
      <c r="E213" s="20">
        <f t="shared" ref="E213:F213" si="109">E214</f>
        <v>0</v>
      </c>
      <c r="F213" s="20">
        <f t="shared" si="109"/>
        <v>0</v>
      </c>
      <c r="H213" s="16">
        <v>640640.6</v>
      </c>
      <c r="I213" s="16" t="s">
        <v>3</v>
      </c>
      <c r="J213" s="16" t="s">
        <v>3</v>
      </c>
      <c r="L213" s="17">
        <f t="shared" si="100"/>
        <v>0</v>
      </c>
      <c r="M213" s="17" t="e">
        <f t="shared" si="101"/>
        <v>#VALUE!</v>
      </c>
      <c r="N213" s="17" t="e">
        <f t="shared" si="102"/>
        <v>#VALUE!</v>
      </c>
    </row>
    <row r="214" spans="1:14" ht="22.5" x14ac:dyDescent="0.2">
      <c r="A214" s="29" t="s">
        <v>570</v>
      </c>
      <c r="B214" s="19" t="s">
        <v>400</v>
      </c>
      <c r="C214" s="19" t="s">
        <v>3</v>
      </c>
      <c r="D214" s="20">
        <f>D215+D217</f>
        <v>640640.6</v>
      </c>
      <c r="E214" s="20">
        <f t="shared" ref="E214:F214" si="110">E215+E217</f>
        <v>0</v>
      </c>
      <c r="F214" s="20">
        <f t="shared" si="110"/>
        <v>0</v>
      </c>
      <c r="H214" s="16">
        <v>640640.6</v>
      </c>
      <c r="I214" s="16" t="s">
        <v>3</v>
      </c>
      <c r="J214" s="16" t="s">
        <v>3</v>
      </c>
      <c r="L214" s="17">
        <f t="shared" si="100"/>
        <v>0</v>
      </c>
      <c r="M214" s="17" t="e">
        <f t="shared" si="101"/>
        <v>#VALUE!</v>
      </c>
      <c r="N214" s="17" t="e">
        <f t="shared" si="102"/>
        <v>#VALUE!</v>
      </c>
    </row>
    <row r="215" spans="1:14" ht="22.5" x14ac:dyDescent="0.2">
      <c r="A215" s="29" t="s">
        <v>571</v>
      </c>
      <c r="B215" s="19" t="s">
        <v>572</v>
      </c>
      <c r="C215" s="19" t="s">
        <v>3</v>
      </c>
      <c r="D215" s="20">
        <f>D216</f>
        <v>640000</v>
      </c>
      <c r="E215" s="20">
        <f t="shared" ref="E215:F215" si="111">E216</f>
        <v>0</v>
      </c>
      <c r="F215" s="20">
        <f t="shared" si="111"/>
        <v>0</v>
      </c>
      <c r="H215" s="20">
        <v>640000</v>
      </c>
      <c r="I215" s="20" t="s">
        <v>3</v>
      </c>
      <c r="J215" s="20" t="s">
        <v>3</v>
      </c>
      <c r="L215" s="17">
        <f t="shared" si="100"/>
        <v>0</v>
      </c>
      <c r="M215" s="17" t="e">
        <f t="shared" si="101"/>
        <v>#VALUE!</v>
      </c>
      <c r="N215" s="17" t="e">
        <f t="shared" si="102"/>
        <v>#VALUE!</v>
      </c>
    </row>
    <row r="216" spans="1:14" ht="22.5" x14ac:dyDescent="0.2">
      <c r="A216" s="29" t="s">
        <v>36</v>
      </c>
      <c r="B216" s="19" t="s">
        <v>572</v>
      </c>
      <c r="C216" s="19" t="s">
        <v>37</v>
      </c>
      <c r="D216" s="20">
        <v>640000</v>
      </c>
      <c r="E216" s="20">
        <v>0</v>
      </c>
      <c r="F216" s="20">
        <v>0</v>
      </c>
      <c r="H216" s="20">
        <v>640000</v>
      </c>
      <c r="I216" s="20" t="s">
        <v>3</v>
      </c>
      <c r="J216" s="20" t="s">
        <v>3</v>
      </c>
      <c r="L216" s="17">
        <f t="shared" si="100"/>
        <v>0</v>
      </c>
      <c r="M216" s="17" t="e">
        <f t="shared" si="101"/>
        <v>#VALUE!</v>
      </c>
      <c r="N216" s="17" t="e">
        <f t="shared" si="102"/>
        <v>#VALUE!</v>
      </c>
    </row>
    <row r="217" spans="1:14" ht="22.5" x14ac:dyDescent="0.2">
      <c r="A217" s="29" t="s">
        <v>571</v>
      </c>
      <c r="B217" s="19" t="s">
        <v>573</v>
      </c>
      <c r="C217" s="19" t="s">
        <v>3</v>
      </c>
      <c r="D217" s="20">
        <f>D218</f>
        <v>640.6</v>
      </c>
      <c r="E217" s="20">
        <f t="shared" ref="E217:F217" si="112">E218</f>
        <v>0</v>
      </c>
      <c r="F217" s="20">
        <f t="shared" si="112"/>
        <v>0</v>
      </c>
      <c r="H217" s="20">
        <v>640.6</v>
      </c>
      <c r="I217" s="20" t="s">
        <v>3</v>
      </c>
      <c r="J217" s="20" t="s">
        <v>3</v>
      </c>
      <c r="L217" s="17"/>
      <c r="M217" s="17"/>
      <c r="N217" s="17"/>
    </row>
    <row r="218" spans="1:14" ht="22.5" x14ac:dyDescent="0.2">
      <c r="A218" s="29" t="s">
        <v>36</v>
      </c>
      <c r="B218" s="19" t="s">
        <v>573</v>
      </c>
      <c r="C218" s="19" t="s">
        <v>37</v>
      </c>
      <c r="D218" s="20">
        <v>640.6</v>
      </c>
      <c r="E218" s="20">
        <v>0</v>
      </c>
      <c r="F218" s="20">
        <v>0</v>
      </c>
      <c r="H218" s="20">
        <v>640.6</v>
      </c>
      <c r="I218" s="20" t="s">
        <v>3</v>
      </c>
      <c r="J218" s="20" t="s">
        <v>3</v>
      </c>
      <c r="L218" s="17"/>
      <c r="M218" s="17"/>
      <c r="N218" s="17"/>
    </row>
    <row r="219" spans="1:14" x14ac:dyDescent="0.2">
      <c r="A219" s="29" t="s">
        <v>199</v>
      </c>
      <c r="B219" s="19" t="s">
        <v>200</v>
      </c>
      <c r="C219" s="19" t="s">
        <v>3</v>
      </c>
      <c r="D219" s="20">
        <f>D220+D223+D226</f>
        <v>15291.1</v>
      </c>
      <c r="E219" s="20">
        <f t="shared" ref="E219:F219" si="113">E220+E223+E226</f>
        <v>15744.2</v>
      </c>
      <c r="F219" s="20">
        <f t="shared" si="113"/>
        <v>15744.2</v>
      </c>
      <c r="H219" s="16">
        <v>15291.1</v>
      </c>
      <c r="I219" s="16">
        <v>15744.2</v>
      </c>
      <c r="J219" s="16">
        <v>15744.2</v>
      </c>
      <c r="L219" s="17"/>
      <c r="M219" s="17"/>
      <c r="N219" s="17"/>
    </row>
    <row r="220" spans="1:14" ht="33.75" x14ac:dyDescent="0.2">
      <c r="A220" s="18" t="s">
        <v>201</v>
      </c>
      <c r="B220" s="19" t="s">
        <v>202</v>
      </c>
      <c r="C220" s="19" t="s">
        <v>3</v>
      </c>
      <c r="D220" s="20">
        <f>D221</f>
        <v>46.9</v>
      </c>
      <c r="E220" s="20">
        <f t="shared" ref="E220:F221" si="114">E221</f>
        <v>350</v>
      </c>
      <c r="F220" s="20">
        <f t="shared" si="114"/>
        <v>350</v>
      </c>
      <c r="H220" s="16">
        <v>46.9</v>
      </c>
      <c r="I220" s="16">
        <v>350</v>
      </c>
      <c r="J220" s="16">
        <v>350</v>
      </c>
      <c r="L220" s="17">
        <f t="shared" si="100"/>
        <v>0</v>
      </c>
      <c r="M220" s="17">
        <f t="shared" si="101"/>
        <v>0</v>
      </c>
      <c r="N220" s="17">
        <f t="shared" si="102"/>
        <v>0</v>
      </c>
    </row>
    <row r="221" spans="1:14" ht="33.75" x14ac:dyDescent="0.2">
      <c r="A221" s="18" t="s">
        <v>203</v>
      </c>
      <c r="B221" s="19" t="s">
        <v>401</v>
      </c>
      <c r="C221" s="19" t="s">
        <v>3</v>
      </c>
      <c r="D221" s="25">
        <f>D222</f>
        <v>46.9</v>
      </c>
      <c r="E221" s="20">
        <f t="shared" si="114"/>
        <v>350</v>
      </c>
      <c r="F221" s="20">
        <f t="shared" si="114"/>
        <v>350</v>
      </c>
      <c r="H221" s="20">
        <v>46.9</v>
      </c>
      <c r="I221" s="20">
        <v>350</v>
      </c>
      <c r="J221" s="20">
        <v>350</v>
      </c>
      <c r="L221" s="17">
        <f t="shared" si="100"/>
        <v>0</v>
      </c>
      <c r="M221" s="17">
        <f t="shared" si="101"/>
        <v>0</v>
      </c>
      <c r="N221" s="17">
        <f t="shared" si="102"/>
        <v>0</v>
      </c>
    </row>
    <row r="222" spans="1:14" ht="22.5" x14ac:dyDescent="0.2">
      <c r="A222" s="18" t="s">
        <v>85</v>
      </c>
      <c r="B222" s="19" t="s">
        <v>401</v>
      </c>
      <c r="C222" s="19" t="s">
        <v>86</v>
      </c>
      <c r="D222" s="25">
        <v>46.9</v>
      </c>
      <c r="E222" s="20">
        <v>350</v>
      </c>
      <c r="F222" s="20">
        <v>350</v>
      </c>
      <c r="H222" s="20">
        <v>46.9</v>
      </c>
      <c r="I222" s="20">
        <v>350</v>
      </c>
      <c r="J222" s="20">
        <v>350</v>
      </c>
      <c r="L222" s="17">
        <f t="shared" si="100"/>
        <v>0</v>
      </c>
      <c r="M222" s="17">
        <f t="shared" si="101"/>
        <v>0</v>
      </c>
      <c r="N222" s="17">
        <f t="shared" si="102"/>
        <v>0</v>
      </c>
    </row>
    <row r="223" spans="1:14" ht="22.5" x14ac:dyDescent="0.2">
      <c r="A223" s="29" t="s">
        <v>43</v>
      </c>
      <c r="B223" s="19" t="s">
        <v>204</v>
      </c>
      <c r="C223" s="19" t="s">
        <v>3</v>
      </c>
      <c r="D223" s="20">
        <f>D224</f>
        <v>15244.2</v>
      </c>
      <c r="E223" s="20">
        <f t="shared" ref="E223:F224" si="115">E224</f>
        <v>15244.2</v>
      </c>
      <c r="F223" s="20">
        <f t="shared" si="115"/>
        <v>15244.2</v>
      </c>
      <c r="H223" s="16">
        <v>15244.2</v>
      </c>
      <c r="I223" s="16">
        <v>15244.2</v>
      </c>
      <c r="J223" s="16">
        <v>15244.2</v>
      </c>
      <c r="L223" s="17">
        <f t="shared" si="100"/>
        <v>0</v>
      </c>
      <c r="M223" s="17">
        <f t="shared" si="101"/>
        <v>0</v>
      </c>
      <c r="N223" s="17">
        <f t="shared" si="102"/>
        <v>0</v>
      </c>
    </row>
    <row r="224" spans="1:14" ht="22.5" x14ac:dyDescent="0.2">
      <c r="A224" s="29" t="s">
        <v>45</v>
      </c>
      <c r="B224" s="19" t="s">
        <v>402</v>
      </c>
      <c r="C224" s="19" t="s">
        <v>3</v>
      </c>
      <c r="D224" s="20">
        <f>D225</f>
        <v>15244.2</v>
      </c>
      <c r="E224" s="20">
        <f t="shared" si="115"/>
        <v>15244.2</v>
      </c>
      <c r="F224" s="20">
        <f t="shared" si="115"/>
        <v>15244.2</v>
      </c>
      <c r="H224" s="20">
        <v>15244.2</v>
      </c>
      <c r="I224" s="20">
        <v>15244.2</v>
      </c>
      <c r="J224" s="20">
        <v>15244.2</v>
      </c>
      <c r="L224" s="17">
        <f t="shared" si="100"/>
        <v>0</v>
      </c>
      <c r="M224" s="17">
        <f t="shared" si="101"/>
        <v>0</v>
      </c>
      <c r="N224" s="17">
        <f t="shared" si="102"/>
        <v>0</v>
      </c>
    </row>
    <row r="225" spans="1:14" ht="22.5" x14ac:dyDescent="0.2">
      <c r="A225" s="18" t="s">
        <v>34</v>
      </c>
      <c r="B225" s="19" t="s">
        <v>402</v>
      </c>
      <c r="C225" s="19" t="s">
        <v>35</v>
      </c>
      <c r="D225" s="20">
        <v>15244.2</v>
      </c>
      <c r="E225" s="20">
        <v>15244.2</v>
      </c>
      <c r="F225" s="20">
        <v>15244.2</v>
      </c>
      <c r="H225" s="20">
        <v>15244.2</v>
      </c>
      <c r="I225" s="20">
        <v>15244.2</v>
      </c>
      <c r="J225" s="20">
        <v>15244.2</v>
      </c>
      <c r="L225" s="17">
        <f t="shared" si="100"/>
        <v>0</v>
      </c>
      <c r="M225" s="17">
        <f t="shared" si="101"/>
        <v>0</v>
      </c>
      <c r="N225" s="17">
        <f t="shared" si="102"/>
        <v>0</v>
      </c>
    </row>
    <row r="226" spans="1:14" ht="22.5" x14ac:dyDescent="0.2">
      <c r="A226" s="18" t="s">
        <v>49</v>
      </c>
      <c r="B226" s="19" t="s">
        <v>205</v>
      </c>
      <c r="C226" s="19" t="s">
        <v>3</v>
      </c>
      <c r="D226" s="20">
        <f>D227</f>
        <v>0</v>
      </c>
      <c r="E226" s="20">
        <f t="shared" ref="E226:F227" si="116">E227</f>
        <v>150</v>
      </c>
      <c r="F226" s="20">
        <f t="shared" si="116"/>
        <v>150</v>
      </c>
      <c r="H226" s="16" t="s">
        <v>3</v>
      </c>
      <c r="I226" s="16">
        <v>150</v>
      </c>
      <c r="J226" s="16">
        <v>150</v>
      </c>
      <c r="L226" s="17" t="e">
        <f t="shared" si="100"/>
        <v>#VALUE!</v>
      </c>
      <c r="M226" s="17">
        <f t="shared" si="101"/>
        <v>0</v>
      </c>
      <c r="N226" s="17">
        <f t="shared" si="102"/>
        <v>0</v>
      </c>
    </row>
    <row r="227" spans="1:14" ht="22.5" x14ac:dyDescent="0.2">
      <c r="A227" s="29" t="s">
        <v>51</v>
      </c>
      <c r="B227" s="19" t="s">
        <v>403</v>
      </c>
      <c r="C227" s="19" t="s">
        <v>3</v>
      </c>
      <c r="D227" s="20">
        <f>D228</f>
        <v>0</v>
      </c>
      <c r="E227" s="20">
        <f t="shared" si="116"/>
        <v>150</v>
      </c>
      <c r="F227" s="20">
        <f t="shared" si="116"/>
        <v>150</v>
      </c>
      <c r="H227" s="20" t="s">
        <v>3</v>
      </c>
      <c r="I227" s="20">
        <v>150</v>
      </c>
      <c r="J227" s="20">
        <v>150</v>
      </c>
      <c r="L227" s="17" t="e">
        <f t="shared" si="100"/>
        <v>#VALUE!</v>
      </c>
      <c r="M227" s="17">
        <f t="shared" si="101"/>
        <v>0</v>
      </c>
      <c r="N227" s="17">
        <f t="shared" si="102"/>
        <v>0</v>
      </c>
    </row>
    <row r="228" spans="1:14" ht="22.5" x14ac:dyDescent="0.2">
      <c r="A228" s="18" t="s">
        <v>34</v>
      </c>
      <c r="B228" s="19" t="s">
        <v>403</v>
      </c>
      <c r="C228" s="19" t="s">
        <v>35</v>
      </c>
      <c r="D228" s="20">
        <v>0</v>
      </c>
      <c r="E228" s="20">
        <v>150</v>
      </c>
      <c r="F228" s="20">
        <v>150</v>
      </c>
      <c r="H228" s="20" t="s">
        <v>3</v>
      </c>
      <c r="I228" s="20">
        <v>150</v>
      </c>
      <c r="J228" s="20">
        <v>150</v>
      </c>
      <c r="L228" s="17" t="e">
        <f t="shared" si="100"/>
        <v>#VALUE!</v>
      </c>
      <c r="M228" s="17">
        <f t="shared" si="101"/>
        <v>0</v>
      </c>
      <c r="N228" s="17">
        <f t="shared" si="102"/>
        <v>0</v>
      </c>
    </row>
    <row r="229" spans="1:14" x14ac:dyDescent="0.2">
      <c r="A229" s="18" t="s">
        <v>206</v>
      </c>
      <c r="B229" s="19" t="s">
        <v>207</v>
      </c>
      <c r="C229" s="19" t="s">
        <v>3</v>
      </c>
      <c r="D229" s="20">
        <f>D230</f>
        <v>12454</v>
      </c>
      <c r="E229" s="20">
        <f t="shared" ref="E229:F231" si="117">E230</f>
        <v>12454</v>
      </c>
      <c r="F229" s="20">
        <f t="shared" si="117"/>
        <v>12454</v>
      </c>
      <c r="H229" s="16">
        <v>12454</v>
      </c>
      <c r="I229" s="16">
        <v>12454</v>
      </c>
      <c r="J229" s="16">
        <v>12454</v>
      </c>
      <c r="L229" s="17">
        <f t="shared" si="100"/>
        <v>0</v>
      </c>
      <c r="M229" s="17">
        <f t="shared" si="101"/>
        <v>0</v>
      </c>
      <c r="N229" s="17">
        <f t="shared" si="102"/>
        <v>0</v>
      </c>
    </row>
    <row r="230" spans="1:14" ht="33.75" x14ac:dyDescent="0.2">
      <c r="A230" s="29" t="s">
        <v>208</v>
      </c>
      <c r="B230" s="19" t="s">
        <v>209</v>
      </c>
      <c r="C230" s="19" t="s">
        <v>3</v>
      </c>
      <c r="D230" s="20">
        <f>D231</f>
        <v>12454</v>
      </c>
      <c r="E230" s="20">
        <f t="shared" si="117"/>
        <v>12454</v>
      </c>
      <c r="F230" s="20">
        <f t="shared" si="117"/>
        <v>12454</v>
      </c>
      <c r="H230" s="16">
        <v>12454</v>
      </c>
      <c r="I230" s="16">
        <v>12454</v>
      </c>
      <c r="J230" s="16">
        <v>12454</v>
      </c>
      <c r="L230" s="17">
        <f t="shared" si="100"/>
        <v>0</v>
      </c>
      <c r="M230" s="17">
        <f t="shared" si="101"/>
        <v>0</v>
      </c>
      <c r="N230" s="17">
        <f t="shared" si="102"/>
        <v>0</v>
      </c>
    </row>
    <row r="231" spans="1:14" ht="33.75" x14ac:dyDescent="0.2">
      <c r="A231" s="18" t="s">
        <v>210</v>
      </c>
      <c r="B231" s="19" t="s">
        <v>404</v>
      </c>
      <c r="C231" s="19" t="s">
        <v>3</v>
      </c>
      <c r="D231" s="20">
        <f>D232</f>
        <v>12454</v>
      </c>
      <c r="E231" s="20">
        <f t="shared" si="117"/>
        <v>12454</v>
      </c>
      <c r="F231" s="20">
        <f t="shared" si="117"/>
        <v>12454</v>
      </c>
      <c r="H231" s="20">
        <v>12454</v>
      </c>
      <c r="I231" s="20">
        <v>12454</v>
      </c>
      <c r="J231" s="20">
        <v>12454</v>
      </c>
      <c r="L231" s="17">
        <f t="shared" si="100"/>
        <v>0</v>
      </c>
      <c r="M231" s="17">
        <f t="shared" si="101"/>
        <v>0</v>
      </c>
      <c r="N231" s="17">
        <f t="shared" si="102"/>
        <v>0</v>
      </c>
    </row>
    <row r="232" spans="1:14" ht="22.5" x14ac:dyDescent="0.2">
      <c r="A232" s="18" t="s">
        <v>34</v>
      </c>
      <c r="B232" s="19" t="s">
        <v>404</v>
      </c>
      <c r="C232" s="19" t="s">
        <v>35</v>
      </c>
      <c r="D232" s="20">
        <v>12454</v>
      </c>
      <c r="E232" s="20">
        <v>12454</v>
      </c>
      <c r="F232" s="20">
        <v>12454</v>
      </c>
      <c r="H232" s="20">
        <v>12454</v>
      </c>
      <c r="I232" s="20">
        <v>12454</v>
      </c>
      <c r="J232" s="20">
        <v>12454</v>
      </c>
      <c r="L232" s="17">
        <f t="shared" si="100"/>
        <v>0</v>
      </c>
      <c r="M232" s="17">
        <f t="shared" si="101"/>
        <v>0</v>
      </c>
      <c r="N232" s="17">
        <f t="shared" si="102"/>
        <v>0</v>
      </c>
    </row>
    <row r="233" spans="1:14" x14ac:dyDescent="0.2">
      <c r="A233" s="29" t="s">
        <v>211</v>
      </c>
      <c r="B233" s="19" t="s">
        <v>13</v>
      </c>
      <c r="C233" s="19" t="s">
        <v>3</v>
      </c>
      <c r="D233" s="20">
        <f>D234+D245+D260</f>
        <v>96701.89999999998</v>
      </c>
      <c r="E233" s="20">
        <f t="shared" ref="E233:F233" si="118">E234+E245+E260</f>
        <v>98860.299999999988</v>
      </c>
      <c r="F233" s="20">
        <f t="shared" si="118"/>
        <v>91858.299999999988</v>
      </c>
      <c r="H233" s="16">
        <v>96702</v>
      </c>
      <c r="I233" s="16">
        <v>98860.5</v>
      </c>
      <c r="J233" s="16">
        <v>91858.4</v>
      </c>
      <c r="L233" s="17">
        <f t="shared" si="100"/>
        <v>0.10000000002037268</v>
      </c>
      <c r="M233" s="17">
        <f t="shared" si="101"/>
        <v>0.20000000001164153</v>
      </c>
      <c r="N233" s="17">
        <f t="shared" si="102"/>
        <v>0.10000000000582077</v>
      </c>
    </row>
    <row r="234" spans="1:14" ht="22.5" x14ac:dyDescent="0.2">
      <c r="A234" s="29" t="s">
        <v>212</v>
      </c>
      <c r="B234" s="19" t="s">
        <v>213</v>
      </c>
      <c r="C234" s="19" t="s">
        <v>3</v>
      </c>
      <c r="D234" s="20">
        <f>D235+D238+D241</f>
        <v>3431.5</v>
      </c>
      <c r="E234" s="20">
        <f t="shared" ref="E234:F234" si="119">E235+E238+E241</f>
        <v>3319.2</v>
      </c>
      <c r="F234" s="20">
        <f t="shared" si="119"/>
        <v>3884.3</v>
      </c>
      <c r="H234" s="16">
        <v>3431.5</v>
      </c>
      <c r="I234" s="16">
        <v>3319.2</v>
      </c>
      <c r="J234" s="16">
        <v>3884.3</v>
      </c>
      <c r="L234" s="17">
        <f t="shared" si="100"/>
        <v>0</v>
      </c>
      <c r="M234" s="17">
        <f t="shared" si="101"/>
        <v>0</v>
      </c>
      <c r="N234" s="17">
        <f t="shared" si="102"/>
        <v>0</v>
      </c>
    </row>
    <row r="235" spans="1:14" ht="33.75" x14ac:dyDescent="0.2">
      <c r="A235" s="18" t="s">
        <v>214</v>
      </c>
      <c r="B235" s="19" t="s">
        <v>215</v>
      </c>
      <c r="C235" s="19" t="s">
        <v>3</v>
      </c>
      <c r="D235" s="20">
        <f>D236</f>
        <v>564.5</v>
      </c>
      <c r="E235" s="20">
        <f t="shared" ref="E235:F236" si="120">E236</f>
        <v>719.9</v>
      </c>
      <c r="F235" s="20">
        <f t="shared" si="120"/>
        <v>719.9</v>
      </c>
      <c r="H235" s="16">
        <v>564.5</v>
      </c>
      <c r="I235" s="16">
        <v>719.9</v>
      </c>
      <c r="J235" s="16">
        <v>719.9</v>
      </c>
      <c r="L235" s="17">
        <f t="shared" si="100"/>
        <v>0</v>
      </c>
      <c r="M235" s="17">
        <f t="shared" si="101"/>
        <v>0</v>
      </c>
      <c r="N235" s="17">
        <f t="shared" si="102"/>
        <v>0</v>
      </c>
    </row>
    <row r="236" spans="1:14" ht="33.75" x14ac:dyDescent="0.2">
      <c r="A236" s="18" t="s">
        <v>216</v>
      </c>
      <c r="B236" s="19" t="s">
        <v>405</v>
      </c>
      <c r="C236" s="19" t="s">
        <v>3</v>
      </c>
      <c r="D236" s="20">
        <f>D237</f>
        <v>564.5</v>
      </c>
      <c r="E236" s="20">
        <f t="shared" si="120"/>
        <v>719.9</v>
      </c>
      <c r="F236" s="20">
        <f t="shared" si="120"/>
        <v>719.9</v>
      </c>
      <c r="H236" s="20">
        <v>564.5</v>
      </c>
      <c r="I236" s="20">
        <v>719.9</v>
      </c>
      <c r="J236" s="20">
        <v>719.9</v>
      </c>
      <c r="L236" s="17">
        <f t="shared" si="100"/>
        <v>0</v>
      </c>
      <c r="M236" s="17">
        <f t="shared" si="101"/>
        <v>0</v>
      </c>
      <c r="N236" s="17">
        <f t="shared" si="102"/>
        <v>0</v>
      </c>
    </row>
    <row r="237" spans="1:14" ht="22.5" x14ac:dyDescent="0.2">
      <c r="A237" s="29" t="s">
        <v>85</v>
      </c>
      <c r="B237" s="19" t="s">
        <v>405</v>
      </c>
      <c r="C237" s="19" t="s">
        <v>86</v>
      </c>
      <c r="D237" s="20">
        <v>564.5</v>
      </c>
      <c r="E237" s="20">
        <v>719.9</v>
      </c>
      <c r="F237" s="20">
        <v>719.9</v>
      </c>
      <c r="H237" s="20">
        <v>564.5</v>
      </c>
      <c r="I237" s="20">
        <v>719.9</v>
      </c>
      <c r="J237" s="20">
        <v>719.9</v>
      </c>
      <c r="L237" s="17">
        <f t="shared" si="100"/>
        <v>0</v>
      </c>
      <c r="M237" s="17">
        <f t="shared" si="101"/>
        <v>0</v>
      </c>
      <c r="N237" s="17">
        <f t="shared" si="102"/>
        <v>0</v>
      </c>
    </row>
    <row r="238" spans="1:14" ht="45" x14ac:dyDescent="0.2">
      <c r="A238" s="29" t="s">
        <v>217</v>
      </c>
      <c r="B238" s="19" t="s">
        <v>218</v>
      </c>
      <c r="C238" s="19" t="s">
        <v>3</v>
      </c>
      <c r="D238" s="20">
        <f>D239</f>
        <v>1600</v>
      </c>
      <c r="E238" s="20">
        <f t="shared" ref="E238:F239" si="121">E239</f>
        <v>1600</v>
      </c>
      <c r="F238" s="20">
        <f t="shared" si="121"/>
        <v>1600</v>
      </c>
      <c r="H238" s="16">
        <v>1600</v>
      </c>
      <c r="I238" s="16">
        <v>1600</v>
      </c>
      <c r="J238" s="16">
        <v>1600</v>
      </c>
      <c r="L238" s="17">
        <f t="shared" si="100"/>
        <v>0</v>
      </c>
      <c r="M238" s="17">
        <f t="shared" si="101"/>
        <v>0</v>
      </c>
      <c r="N238" s="17">
        <f t="shared" si="102"/>
        <v>0</v>
      </c>
    </row>
    <row r="239" spans="1:14" ht="33.75" x14ac:dyDescent="0.2">
      <c r="A239" s="29" t="s">
        <v>219</v>
      </c>
      <c r="B239" s="19" t="s">
        <v>406</v>
      </c>
      <c r="C239" s="19" t="s">
        <v>3</v>
      </c>
      <c r="D239" s="20">
        <f>D240</f>
        <v>1600</v>
      </c>
      <c r="E239" s="20">
        <f t="shared" si="121"/>
        <v>1600</v>
      </c>
      <c r="F239" s="20">
        <f t="shared" si="121"/>
        <v>1600</v>
      </c>
      <c r="H239" s="20">
        <v>1600</v>
      </c>
      <c r="I239" s="20">
        <v>1600</v>
      </c>
      <c r="J239" s="20">
        <v>1600</v>
      </c>
      <c r="L239" s="17">
        <f t="shared" si="100"/>
        <v>0</v>
      </c>
      <c r="M239" s="17">
        <f t="shared" si="101"/>
        <v>0</v>
      </c>
      <c r="N239" s="17">
        <f t="shared" si="102"/>
        <v>0</v>
      </c>
    </row>
    <row r="240" spans="1:14" ht="22.5" x14ac:dyDescent="0.2">
      <c r="A240" s="18" t="s">
        <v>85</v>
      </c>
      <c r="B240" s="19" t="s">
        <v>406</v>
      </c>
      <c r="C240" s="19" t="s">
        <v>86</v>
      </c>
      <c r="D240" s="20">
        <v>1600</v>
      </c>
      <c r="E240" s="20">
        <v>1600</v>
      </c>
      <c r="F240" s="20">
        <v>1600</v>
      </c>
      <c r="H240" s="20">
        <v>1600</v>
      </c>
      <c r="I240" s="20">
        <v>1600</v>
      </c>
      <c r="J240" s="20">
        <v>1600</v>
      </c>
      <c r="L240" s="17">
        <f t="shared" si="100"/>
        <v>0</v>
      </c>
      <c r="M240" s="17">
        <f t="shared" si="101"/>
        <v>0</v>
      </c>
      <c r="N240" s="17">
        <f t="shared" si="102"/>
        <v>0</v>
      </c>
    </row>
    <row r="241" spans="1:14" ht="56.25" x14ac:dyDescent="0.2">
      <c r="A241" s="18" t="s">
        <v>220</v>
      </c>
      <c r="B241" s="19" t="s">
        <v>221</v>
      </c>
      <c r="C241" s="19" t="s">
        <v>3</v>
      </c>
      <c r="D241" s="20">
        <f>D242</f>
        <v>1267</v>
      </c>
      <c r="E241" s="20">
        <f t="shared" ref="E241:F241" si="122">E242</f>
        <v>999.3</v>
      </c>
      <c r="F241" s="20">
        <f t="shared" si="122"/>
        <v>1564.3999999999999</v>
      </c>
      <c r="H241" s="16">
        <v>1267</v>
      </c>
      <c r="I241" s="16">
        <v>999.3</v>
      </c>
      <c r="J241" s="16">
        <v>1564.4</v>
      </c>
      <c r="L241" s="17">
        <f t="shared" si="100"/>
        <v>0</v>
      </c>
      <c r="M241" s="17">
        <f t="shared" si="101"/>
        <v>0</v>
      </c>
      <c r="N241" s="17">
        <f t="shared" si="102"/>
        <v>0</v>
      </c>
    </row>
    <row r="242" spans="1:14" ht="45" x14ac:dyDescent="0.2">
      <c r="A242" s="29" t="s">
        <v>222</v>
      </c>
      <c r="B242" s="19" t="s">
        <v>407</v>
      </c>
      <c r="C242" s="19" t="s">
        <v>3</v>
      </c>
      <c r="D242" s="20">
        <f>D243+D244</f>
        <v>1267</v>
      </c>
      <c r="E242" s="20">
        <f t="shared" ref="E242:F242" si="123">E243+E244</f>
        <v>999.3</v>
      </c>
      <c r="F242" s="20">
        <f t="shared" si="123"/>
        <v>1564.3999999999999</v>
      </c>
      <c r="H242" s="20">
        <v>1267</v>
      </c>
      <c r="I242" s="20">
        <v>999.3</v>
      </c>
      <c r="J242" s="20">
        <v>1564.4</v>
      </c>
      <c r="L242" s="17">
        <f t="shared" si="100"/>
        <v>0</v>
      </c>
      <c r="M242" s="17">
        <f t="shared" si="101"/>
        <v>0</v>
      </c>
      <c r="N242" s="17">
        <f t="shared" si="102"/>
        <v>0</v>
      </c>
    </row>
    <row r="243" spans="1:14" ht="22.5" x14ac:dyDescent="0.2">
      <c r="A243" s="18" t="s">
        <v>85</v>
      </c>
      <c r="B243" s="19" t="s">
        <v>407</v>
      </c>
      <c r="C243" s="19" t="s">
        <v>86</v>
      </c>
      <c r="D243" s="20">
        <v>1265.7</v>
      </c>
      <c r="E243" s="20">
        <v>998</v>
      </c>
      <c r="F243" s="20">
        <v>1563.1</v>
      </c>
      <c r="H243" s="20">
        <v>1265.7</v>
      </c>
      <c r="I243" s="20">
        <v>998</v>
      </c>
      <c r="J243" s="20">
        <v>1563.1</v>
      </c>
      <c r="L243" s="17">
        <f t="shared" si="100"/>
        <v>0</v>
      </c>
      <c r="M243" s="17">
        <f t="shared" si="101"/>
        <v>0</v>
      </c>
      <c r="N243" s="17">
        <f t="shared" si="102"/>
        <v>0</v>
      </c>
    </row>
    <row r="244" spans="1:14" x14ac:dyDescent="0.2">
      <c r="A244" s="18" t="s">
        <v>41</v>
      </c>
      <c r="B244" s="19" t="s">
        <v>407</v>
      </c>
      <c r="C244" s="19" t="s">
        <v>42</v>
      </c>
      <c r="D244" s="20">
        <v>1.3</v>
      </c>
      <c r="E244" s="20">
        <v>1.3</v>
      </c>
      <c r="F244" s="20">
        <v>1.3</v>
      </c>
      <c r="H244" s="20">
        <v>1.3</v>
      </c>
      <c r="I244" s="20">
        <v>1.3</v>
      </c>
      <c r="J244" s="20">
        <v>1.3</v>
      </c>
      <c r="L244" s="17">
        <f t="shared" si="100"/>
        <v>0</v>
      </c>
      <c r="M244" s="17">
        <f t="shared" si="101"/>
        <v>0</v>
      </c>
      <c r="N244" s="17">
        <f t="shared" si="102"/>
        <v>0</v>
      </c>
    </row>
    <row r="245" spans="1:14" x14ac:dyDescent="0.2">
      <c r="A245" s="29" t="s">
        <v>223</v>
      </c>
      <c r="B245" s="19" t="s">
        <v>224</v>
      </c>
      <c r="C245" s="19" t="s">
        <v>3</v>
      </c>
      <c r="D245" s="20">
        <f>D246+D251+D254+D257</f>
        <v>16184.2</v>
      </c>
      <c r="E245" s="20">
        <f t="shared" ref="E245:F245" si="124">E246+E251+E254+E257</f>
        <v>18336.3</v>
      </c>
      <c r="F245" s="20">
        <f t="shared" si="124"/>
        <v>10764.100000000002</v>
      </c>
      <c r="H245" s="16">
        <v>16184.2</v>
      </c>
      <c r="I245" s="16">
        <v>18336.400000000001</v>
      </c>
      <c r="J245" s="16">
        <v>10764.1</v>
      </c>
      <c r="L245" s="17">
        <f t="shared" si="100"/>
        <v>0</v>
      </c>
      <c r="M245" s="17">
        <f t="shared" si="101"/>
        <v>0.10000000000218279</v>
      </c>
      <c r="N245" s="17">
        <f t="shared" si="102"/>
        <v>0</v>
      </c>
    </row>
    <row r="246" spans="1:14" ht="33.75" x14ac:dyDescent="0.2">
      <c r="A246" s="18" t="s">
        <v>225</v>
      </c>
      <c r="B246" s="19" t="s">
        <v>226</v>
      </c>
      <c r="C246" s="19" t="s">
        <v>3</v>
      </c>
      <c r="D246" s="20">
        <f>D247+D249</f>
        <v>5237.5</v>
      </c>
      <c r="E246" s="20">
        <f t="shared" ref="E246:F246" si="125">E247+E249</f>
        <v>7342.3</v>
      </c>
      <c r="F246" s="20">
        <f t="shared" si="125"/>
        <v>7978.7</v>
      </c>
      <c r="H246" s="16">
        <v>5237.5</v>
      </c>
      <c r="I246" s="16">
        <v>7342.3</v>
      </c>
      <c r="J246" s="16">
        <v>7978.7</v>
      </c>
      <c r="L246" s="17">
        <f t="shared" si="100"/>
        <v>0</v>
      </c>
      <c r="M246" s="17">
        <f t="shared" si="101"/>
        <v>0</v>
      </c>
      <c r="N246" s="17">
        <f t="shared" si="102"/>
        <v>0</v>
      </c>
    </row>
    <row r="247" spans="1:14" ht="45" x14ac:dyDescent="0.2">
      <c r="A247" s="18" t="s">
        <v>574</v>
      </c>
      <c r="B247" s="19" t="s">
        <v>575</v>
      </c>
      <c r="C247" s="19" t="s">
        <v>3</v>
      </c>
      <c r="D247" s="20">
        <f>D248</f>
        <v>0</v>
      </c>
      <c r="E247" s="20">
        <f t="shared" ref="E247:F247" si="126">E248</f>
        <v>700</v>
      </c>
      <c r="F247" s="20">
        <f t="shared" si="126"/>
        <v>0</v>
      </c>
      <c r="H247" s="20" t="s">
        <v>3</v>
      </c>
      <c r="I247" s="20">
        <v>700</v>
      </c>
      <c r="J247" s="20" t="s">
        <v>3</v>
      </c>
      <c r="L247" s="17" t="e">
        <f t="shared" si="100"/>
        <v>#VALUE!</v>
      </c>
      <c r="M247" s="17">
        <f t="shared" si="101"/>
        <v>0</v>
      </c>
      <c r="N247" s="17" t="e">
        <f t="shared" si="102"/>
        <v>#VALUE!</v>
      </c>
    </row>
    <row r="248" spans="1:14" ht="22.5" x14ac:dyDescent="0.2">
      <c r="A248" s="29" t="s">
        <v>85</v>
      </c>
      <c r="B248" s="19" t="s">
        <v>575</v>
      </c>
      <c r="C248" s="19" t="s">
        <v>86</v>
      </c>
      <c r="D248" s="20">
        <v>0</v>
      </c>
      <c r="E248" s="20">
        <v>700</v>
      </c>
      <c r="F248" s="20">
        <v>0</v>
      </c>
      <c r="H248" s="20" t="s">
        <v>3</v>
      </c>
      <c r="I248" s="20">
        <v>700</v>
      </c>
      <c r="J248" s="20" t="s">
        <v>3</v>
      </c>
      <c r="L248" s="17" t="e">
        <f t="shared" si="100"/>
        <v>#VALUE!</v>
      </c>
      <c r="M248" s="17">
        <f t="shared" si="101"/>
        <v>0</v>
      </c>
      <c r="N248" s="17" t="e">
        <f t="shared" si="102"/>
        <v>#VALUE!</v>
      </c>
    </row>
    <row r="249" spans="1:14" ht="22.5" x14ac:dyDescent="0.2">
      <c r="A249" s="29" t="s">
        <v>227</v>
      </c>
      <c r="B249" s="19" t="s">
        <v>408</v>
      </c>
      <c r="C249" s="19" t="s">
        <v>3</v>
      </c>
      <c r="D249" s="20">
        <f>D250</f>
        <v>5237.5</v>
      </c>
      <c r="E249" s="20">
        <f t="shared" ref="E249:F249" si="127">E250</f>
        <v>6642.3</v>
      </c>
      <c r="F249" s="20">
        <f t="shared" si="127"/>
        <v>7978.7</v>
      </c>
      <c r="H249" s="20">
        <v>5237.5</v>
      </c>
      <c r="I249" s="20">
        <v>6642.3</v>
      </c>
      <c r="J249" s="20">
        <v>7978.7</v>
      </c>
      <c r="L249" s="17">
        <f t="shared" si="100"/>
        <v>0</v>
      </c>
      <c r="M249" s="17">
        <f t="shared" si="101"/>
        <v>0</v>
      </c>
      <c r="N249" s="17">
        <f t="shared" si="102"/>
        <v>0</v>
      </c>
    </row>
    <row r="250" spans="1:14" ht="22.5" x14ac:dyDescent="0.2">
      <c r="A250" s="18" t="s">
        <v>85</v>
      </c>
      <c r="B250" s="19" t="s">
        <v>408</v>
      </c>
      <c r="C250" s="19" t="s">
        <v>86</v>
      </c>
      <c r="D250" s="20">
        <v>5237.5</v>
      </c>
      <c r="E250" s="20">
        <v>6642.3</v>
      </c>
      <c r="F250" s="20">
        <v>7978.7</v>
      </c>
      <c r="H250" s="20">
        <v>5237.5</v>
      </c>
      <c r="I250" s="20">
        <v>6642.3</v>
      </c>
      <c r="J250" s="20">
        <v>7978.7</v>
      </c>
      <c r="L250" s="17">
        <f t="shared" si="100"/>
        <v>0</v>
      </c>
      <c r="M250" s="17">
        <f t="shared" si="101"/>
        <v>0</v>
      </c>
      <c r="N250" s="17">
        <f t="shared" si="102"/>
        <v>0</v>
      </c>
    </row>
    <row r="251" spans="1:14" ht="22.5" x14ac:dyDescent="0.2">
      <c r="A251" s="18" t="s">
        <v>228</v>
      </c>
      <c r="B251" s="19" t="s">
        <v>229</v>
      </c>
      <c r="C251" s="19" t="s">
        <v>3</v>
      </c>
      <c r="D251" s="20">
        <f>D252</f>
        <v>10429.1</v>
      </c>
      <c r="E251" s="20">
        <f t="shared" ref="E251:F252" si="128">E252</f>
        <v>10117.700000000001</v>
      </c>
      <c r="F251" s="20">
        <f t="shared" si="128"/>
        <v>2000</v>
      </c>
      <c r="H251" s="16">
        <v>10429.1</v>
      </c>
      <c r="I251" s="16">
        <v>10117.700000000001</v>
      </c>
      <c r="J251" s="16">
        <v>2000</v>
      </c>
      <c r="L251" s="17">
        <f t="shared" si="100"/>
        <v>0</v>
      </c>
      <c r="M251" s="17">
        <f t="shared" si="101"/>
        <v>0</v>
      </c>
      <c r="N251" s="17">
        <f t="shared" si="102"/>
        <v>0</v>
      </c>
    </row>
    <row r="252" spans="1:14" x14ac:dyDescent="0.2">
      <c r="A252" s="29" t="s">
        <v>230</v>
      </c>
      <c r="B252" s="19" t="s">
        <v>409</v>
      </c>
      <c r="C252" s="19" t="s">
        <v>3</v>
      </c>
      <c r="D252" s="20">
        <f>D253</f>
        <v>10429.1</v>
      </c>
      <c r="E252" s="20">
        <f t="shared" si="128"/>
        <v>10117.700000000001</v>
      </c>
      <c r="F252" s="20">
        <f t="shared" si="128"/>
        <v>2000</v>
      </c>
      <c r="H252" s="20">
        <v>10429.1</v>
      </c>
      <c r="I252" s="20">
        <v>10117.700000000001</v>
      </c>
      <c r="J252" s="20">
        <v>2000</v>
      </c>
      <c r="L252" s="17">
        <f t="shared" si="100"/>
        <v>0</v>
      </c>
      <c r="M252" s="17">
        <f t="shared" si="101"/>
        <v>0</v>
      </c>
      <c r="N252" s="17">
        <f t="shared" si="102"/>
        <v>0</v>
      </c>
    </row>
    <row r="253" spans="1:14" ht="22.5" x14ac:dyDescent="0.2">
      <c r="A253" s="18" t="s">
        <v>36</v>
      </c>
      <c r="B253" s="19" t="s">
        <v>409</v>
      </c>
      <c r="C253" s="19" t="s">
        <v>37</v>
      </c>
      <c r="D253" s="20">
        <v>10429.1</v>
      </c>
      <c r="E253" s="20">
        <v>10117.700000000001</v>
      </c>
      <c r="F253" s="20">
        <v>2000</v>
      </c>
      <c r="H253" s="20">
        <v>10429.1</v>
      </c>
      <c r="I253" s="20">
        <v>10117.700000000001</v>
      </c>
      <c r="J253" s="20">
        <v>2000</v>
      </c>
      <c r="L253" s="17">
        <f t="shared" si="100"/>
        <v>0</v>
      </c>
      <c r="M253" s="17">
        <f t="shared" si="101"/>
        <v>0</v>
      </c>
      <c r="N253" s="17">
        <f t="shared" si="102"/>
        <v>0</v>
      </c>
    </row>
    <row r="254" spans="1:14" ht="22.5" x14ac:dyDescent="0.2">
      <c r="A254" s="18" t="s">
        <v>231</v>
      </c>
      <c r="B254" s="19" t="s">
        <v>232</v>
      </c>
      <c r="C254" s="19" t="s">
        <v>3</v>
      </c>
      <c r="D254" s="20">
        <f>D255</f>
        <v>337.2</v>
      </c>
      <c r="E254" s="20">
        <f t="shared" ref="E254:F255" si="129">E255</f>
        <v>337.2</v>
      </c>
      <c r="F254" s="20">
        <f t="shared" si="129"/>
        <v>337.2</v>
      </c>
      <c r="H254" s="16">
        <v>337.2</v>
      </c>
      <c r="I254" s="16">
        <v>337.2</v>
      </c>
      <c r="J254" s="16">
        <v>337.2</v>
      </c>
      <c r="L254" s="17">
        <f t="shared" si="100"/>
        <v>0</v>
      </c>
      <c r="M254" s="17">
        <f t="shared" si="101"/>
        <v>0</v>
      </c>
      <c r="N254" s="17">
        <f t="shared" si="102"/>
        <v>0</v>
      </c>
    </row>
    <row r="255" spans="1:14" ht="22.5" x14ac:dyDescent="0.2">
      <c r="A255" s="29" t="s">
        <v>233</v>
      </c>
      <c r="B255" s="19" t="s">
        <v>410</v>
      </c>
      <c r="C255" s="19" t="s">
        <v>3</v>
      </c>
      <c r="D255" s="20">
        <f>D256</f>
        <v>337.2</v>
      </c>
      <c r="E255" s="20">
        <f t="shared" si="129"/>
        <v>337.2</v>
      </c>
      <c r="F255" s="20">
        <f t="shared" si="129"/>
        <v>337.2</v>
      </c>
      <c r="H255" s="20">
        <v>337.2</v>
      </c>
      <c r="I255" s="20">
        <v>337.2</v>
      </c>
      <c r="J255" s="20">
        <v>337.2</v>
      </c>
      <c r="L255" s="17">
        <f t="shared" si="100"/>
        <v>0</v>
      </c>
      <c r="M255" s="17">
        <f t="shared" si="101"/>
        <v>0</v>
      </c>
      <c r="N255" s="17">
        <f t="shared" si="102"/>
        <v>0</v>
      </c>
    </row>
    <row r="256" spans="1:14" ht="22.5" x14ac:dyDescent="0.2">
      <c r="A256" s="18" t="s">
        <v>85</v>
      </c>
      <c r="B256" s="19" t="s">
        <v>410</v>
      </c>
      <c r="C256" s="19" t="s">
        <v>86</v>
      </c>
      <c r="D256" s="20">
        <v>337.2</v>
      </c>
      <c r="E256" s="20">
        <v>337.2</v>
      </c>
      <c r="F256" s="20">
        <v>337.2</v>
      </c>
      <c r="H256" s="20">
        <v>337.2</v>
      </c>
      <c r="I256" s="20">
        <v>337.2</v>
      </c>
      <c r="J256" s="20">
        <v>337.2</v>
      </c>
      <c r="L256" s="17">
        <f t="shared" si="100"/>
        <v>0</v>
      </c>
      <c r="M256" s="17">
        <f t="shared" si="101"/>
        <v>0</v>
      </c>
      <c r="N256" s="17">
        <f t="shared" si="102"/>
        <v>0</v>
      </c>
    </row>
    <row r="257" spans="1:14" ht="22.5" x14ac:dyDescent="0.2">
      <c r="A257" s="18" t="s">
        <v>234</v>
      </c>
      <c r="B257" s="19" t="s">
        <v>235</v>
      </c>
      <c r="C257" s="19" t="s">
        <v>3</v>
      </c>
      <c r="D257" s="20">
        <f>D258</f>
        <v>180.4</v>
      </c>
      <c r="E257" s="20">
        <f t="shared" ref="E257:F258" si="130">E258</f>
        <v>539.1</v>
      </c>
      <c r="F257" s="20">
        <f t="shared" si="130"/>
        <v>448.2</v>
      </c>
      <c r="H257" s="16">
        <v>180.4</v>
      </c>
      <c r="I257" s="16">
        <v>539.20000000000005</v>
      </c>
      <c r="J257" s="16">
        <v>448.2</v>
      </c>
      <c r="L257" s="17">
        <f t="shared" si="100"/>
        <v>0</v>
      </c>
      <c r="M257" s="17">
        <f t="shared" si="101"/>
        <v>0.10000000000002274</v>
      </c>
      <c r="N257" s="17">
        <f t="shared" si="102"/>
        <v>0</v>
      </c>
    </row>
    <row r="258" spans="1:14" ht="22.5" x14ac:dyDescent="0.2">
      <c r="A258" s="29" t="s">
        <v>236</v>
      </c>
      <c r="B258" s="19" t="s">
        <v>411</v>
      </c>
      <c r="C258" s="19" t="s">
        <v>3</v>
      </c>
      <c r="D258" s="20">
        <f>D259</f>
        <v>180.4</v>
      </c>
      <c r="E258" s="20">
        <f t="shared" si="130"/>
        <v>539.1</v>
      </c>
      <c r="F258" s="20">
        <f t="shared" si="130"/>
        <v>448.2</v>
      </c>
      <c r="H258" s="20">
        <v>180.4</v>
      </c>
      <c r="I258" s="20">
        <v>539.20000000000005</v>
      </c>
      <c r="J258" s="20">
        <v>448.2</v>
      </c>
      <c r="L258" s="17">
        <f t="shared" si="100"/>
        <v>0</v>
      </c>
      <c r="M258" s="17">
        <f t="shared" si="101"/>
        <v>0.10000000000002274</v>
      </c>
      <c r="N258" s="17">
        <f t="shared" si="102"/>
        <v>0</v>
      </c>
    </row>
    <row r="259" spans="1:14" ht="22.5" x14ac:dyDescent="0.2">
      <c r="A259" s="18" t="s">
        <v>85</v>
      </c>
      <c r="B259" s="19" t="s">
        <v>411</v>
      </c>
      <c r="C259" s="19" t="s">
        <v>86</v>
      </c>
      <c r="D259" s="20">
        <v>180.4</v>
      </c>
      <c r="E259" s="20">
        <v>539.1</v>
      </c>
      <c r="F259" s="20">
        <v>448.2</v>
      </c>
      <c r="H259" s="20">
        <v>180.4</v>
      </c>
      <c r="I259" s="20">
        <v>539.20000000000005</v>
      </c>
      <c r="J259" s="20">
        <v>448.2</v>
      </c>
      <c r="L259" s="17">
        <f t="shared" si="100"/>
        <v>0</v>
      </c>
      <c r="M259" s="17">
        <f t="shared" si="101"/>
        <v>0.10000000000002274</v>
      </c>
      <c r="N259" s="17">
        <f t="shared" si="102"/>
        <v>0</v>
      </c>
    </row>
    <row r="260" spans="1:14" ht="22.5" x14ac:dyDescent="0.2">
      <c r="A260" s="18" t="s">
        <v>100</v>
      </c>
      <c r="B260" s="19" t="s">
        <v>237</v>
      </c>
      <c r="C260" s="19" t="s">
        <v>3</v>
      </c>
      <c r="D260" s="20">
        <f>D261+D266+D270</f>
        <v>77086.199999999983</v>
      </c>
      <c r="E260" s="20">
        <f t="shared" ref="E260:F260" si="131">E261+E266+E270</f>
        <v>77204.799999999988</v>
      </c>
      <c r="F260" s="20">
        <f t="shared" si="131"/>
        <v>77209.899999999994</v>
      </c>
      <c r="H260" s="16">
        <v>77086.3</v>
      </c>
      <c r="I260" s="16">
        <v>77204.899999999994</v>
      </c>
      <c r="J260" s="16">
        <v>77210</v>
      </c>
      <c r="L260" s="17">
        <f t="shared" si="100"/>
        <v>0.10000000002037268</v>
      </c>
      <c r="M260" s="17">
        <f t="shared" si="101"/>
        <v>0.10000000000582077</v>
      </c>
      <c r="N260" s="17">
        <f t="shared" si="102"/>
        <v>0.10000000000582077</v>
      </c>
    </row>
    <row r="261" spans="1:14" ht="22.5" x14ac:dyDescent="0.2">
      <c r="A261" s="29" t="s">
        <v>43</v>
      </c>
      <c r="B261" s="19" t="s">
        <v>238</v>
      </c>
      <c r="C261" s="19" t="s">
        <v>3</v>
      </c>
      <c r="D261" s="20">
        <f>D262</f>
        <v>35648.6</v>
      </c>
      <c r="E261" s="20">
        <f t="shared" ref="E261:F261" si="132">E262</f>
        <v>35648.6</v>
      </c>
      <c r="F261" s="20">
        <f t="shared" si="132"/>
        <v>35648.6</v>
      </c>
      <c r="H261" s="16">
        <v>35648.699999999997</v>
      </c>
      <c r="I261" s="16">
        <v>35648.699999999997</v>
      </c>
      <c r="J261" s="16">
        <v>35648.699999999997</v>
      </c>
      <c r="L261" s="17">
        <f t="shared" si="100"/>
        <v>9.9999999998544808E-2</v>
      </c>
      <c r="M261" s="17">
        <f t="shared" si="101"/>
        <v>9.9999999998544808E-2</v>
      </c>
      <c r="N261" s="17">
        <f t="shared" si="102"/>
        <v>9.9999999998544808E-2</v>
      </c>
    </row>
    <row r="262" spans="1:14" ht="22.5" x14ac:dyDescent="0.2">
      <c r="A262" s="29" t="s">
        <v>45</v>
      </c>
      <c r="B262" s="19" t="s">
        <v>412</v>
      </c>
      <c r="C262" s="19" t="s">
        <v>3</v>
      </c>
      <c r="D262" s="20">
        <f>D263+D264+D265</f>
        <v>35648.6</v>
      </c>
      <c r="E262" s="20">
        <f t="shared" ref="E262:F262" si="133">E263+E264+E265</f>
        <v>35648.6</v>
      </c>
      <c r="F262" s="20">
        <f t="shared" si="133"/>
        <v>35648.6</v>
      </c>
      <c r="H262" s="20">
        <v>35648.699999999997</v>
      </c>
      <c r="I262" s="20">
        <v>35648.699999999997</v>
      </c>
      <c r="J262" s="20">
        <v>35648.699999999997</v>
      </c>
      <c r="L262" s="17">
        <f t="shared" si="100"/>
        <v>9.9999999998544808E-2</v>
      </c>
      <c r="M262" s="17">
        <f t="shared" si="101"/>
        <v>9.9999999998544808E-2</v>
      </c>
      <c r="N262" s="17">
        <f t="shared" si="102"/>
        <v>9.9999999998544808E-2</v>
      </c>
    </row>
    <row r="263" spans="1:14" ht="33.75" x14ac:dyDescent="0.2">
      <c r="A263" s="18" t="s">
        <v>107</v>
      </c>
      <c r="B263" s="19" t="s">
        <v>412</v>
      </c>
      <c r="C263" s="19" t="s">
        <v>108</v>
      </c>
      <c r="D263" s="20">
        <v>33920.199999999997</v>
      </c>
      <c r="E263" s="20">
        <v>33920.199999999997</v>
      </c>
      <c r="F263" s="20">
        <v>33920.199999999997</v>
      </c>
      <c r="H263" s="20">
        <v>33920.300000000003</v>
      </c>
      <c r="I263" s="20">
        <v>33920.300000000003</v>
      </c>
      <c r="J263" s="20">
        <v>33920.300000000003</v>
      </c>
      <c r="L263" s="17">
        <f t="shared" si="100"/>
        <v>0.10000000000582077</v>
      </c>
      <c r="M263" s="17">
        <f t="shared" si="101"/>
        <v>0.10000000000582077</v>
      </c>
      <c r="N263" s="17">
        <f t="shared" si="102"/>
        <v>0.10000000000582077</v>
      </c>
    </row>
    <row r="264" spans="1:14" ht="22.5" x14ac:dyDescent="0.2">
      <c r="A264" s="18" t="s">
        <v>85</v>
      </c>
      <c r="B264" s="19" t="s">
        <v>412</v>
      </c>
      <c r="C264" s="19" t="s">
        <v>86</v>
      </c>
      <c r="D264" s="20">
        <v>1578.6</v>
      </c>
      <c r="E264" s="20">
        <v>1578.6</v>
      </c>
      <c r="F264" s="20">
        <v>1578.6</v>
      </c>
      <c r="H264" s="20">
        <v>1578.6</v>
      </c>
      <c r="I264" s="20">
        <v>1578.6</v>
      </c>
      <c r="J264" s="20">
        <v>1578.6</v>
      </c>
      <c r="L264" s="17">
        <f t="shared" si="100"/>
        <v>0</v>
      </c>
      <c r="M264" s="17">
        <f t="shared" si="101"/>
        <v>0</v>
      </c>
      <c r="N264" s="17">
        <f t="shared" si="102"/>
        <v>0</v>
      </c>
    </row>
    <row r="265" spans="1:14" x14ac:dyDescent="0.2">
      <c r="A265" s="18" t="s">
        <v>41</v>
      </c>
      <c r="B265" s="19" t="s">
        <v>412</v>
      </c>
      <c r="C265" s="19" t="s">
        <v>42</v>
      </c>
      <c r="D265" s="20">
        <v>149.80000000000001</v>
      </c>
      <c r="E265" s="20">
        <v>149.80000000000001</v>
      </c>
      <c r="F265" s="20">
        <v>149.80000000000001</v>
      </c>
      <c r="H265" s="20">
        <v>149.80000000000001</v>
      </c>
      <c r="I265" s="20">
        <v>149.80000000000001</v>
      </c>
      <c r="J265" s="20">
        <v>149.80000000000001</v>
      </c>
      <c r="L265" s="17">
        <f t="shared" si="100"/>
        <v>0</v>
      </c>
      <c r="M265" s="17">
        <f t="shared" si="101"/>
        <v>0</v>
      </c>
      <c r="N265" s="17">
        <f t="shared" si="102"/>
        <v>0</v>
      </c>
    </row>
    <row r="266" spans="1:14" ht="22.5" x14ac:dyDescent="0.2">
      <c r="A266" s="18" t="s">
        <v>104</v>
      </c>
      <c r="B266" s="19" t="s">
        <v>239</v>
      </c>
      <c r="C266" s="19" t="s">
        <v>3</v>
      </c>
      <c r="D266" s="20">
        <f>D267</f>
        <v>40476.699999999997</v>
      </c>
      <c r="E266" s="20">
        <f t="shared" ref="E266:F266" si="134">E267</f>
        <v>40595.300000000003</v>
      </c>
      <c r="F266" s="20">
        <f t="shared" si="134"/>
        <v>40600.400000000001</v>
      </c>
      <c r="H266" s="16">
        <v>40476.6</v>
      </c>
      <c r="I266" s="16">
        <v>40595.199999999997</v>
      </c>
      <c r="J266" s="16">
        <v>40600.300000000003</v>
      </c>
      <c r="L266" s="17">
        <f t="shared" si="100"/>
        <v>-9.9999999998544808E-2</v>
      </c>
      <c r="M266" s="17">
        <f t="shared" si="101"/>
        <v>-0.10000000000582077</v>
      </c>
      <c r="N266" s="17">
        <f t="shared" si="102"/>
        <v>-9.9999999998544808E-2</v>
      </c>
    </row>
    <row r="267" spans="1:14" ht="22.5" x14ac:dyDescent="0.2">
      <c r="A267" s="29" t="s">
        <v>106</v>
      </c>
      <c r="B267" s="19" t="s">
        <v>413</v>
      </c>
      <c r="C267" s="19" t="s">
        <v>3</v>
      </c>
      <c r="D267" s="20">
        <f>D268+D269</f>
        <v>40476.699999999997</v>
      </c>
      <c r="E267" s="20">
        <f t="shared" ref="E267:F267" si="135">E268+E269</f>
        <v>40595.300000000003</v>
      </c>
      <c r="F267" s="20">
        <f t="shared" si="135"/>
        <v>40600.400000000001</v>
      </c>
      <c r="H267" s="20">
        <v>40476.6</v>
      </c>
      <c r="I267" s="20">
        <v>40595.199999999997</v>
      </c>
      <c r="J267" s="20">
        <v>40600.300000000003</v>
      </c>
      <c r="L267" s="17">
        <f t="shared" ref="L267:L330" si="136">H267-D267</f>
        <v>-9.9999999998544808E-2</v>
      </c>
      <c r="M267" s="17">
        <f t="shared" ref="M267:M330" si="137">I267-E267</f>
        <v>-0.10000000000582077</v>
      </c>
      <c r="N267" s="17">
        <f t="shared" ref="N267:N330" si="138">J267-F267</f>
        <v>-9.9999999998544808E-2</v>
      </c>
    </row>
    <row r="268" spans="1:14" ht="33.75" x14ac:dyDescent="0.2">
      <c r="A268" s="18" t="s">
        <v>107</v>
      </c>
      <c r="B268" s="19" t="s">
        <v>413</v>
      </c>
      <c r="C268" s="19" t="s">
        <v>108</v>
      </c>
      <c r="D268" s="20">
        <v>37830.5</v>
      </c>
      <c r="E268" s="20">
        <v>37830.5</v>
      </c>
      <c r="F268" s="20">
        <v>37830.5</v>
      </c>
      <c r="H268" s="20">
        <v>37830.400000000001</v>
      </c>
      <c r="I268" s="20">
        <v>37830.400000000001</v>
      </c>
      <c r="J268" s="20">
        <v>37830.400000000001</v>
      </c>
      <c r="L268" s="17">
        <f t="shared" si="136"/>
        <v>-9.9999999998544808E-2</v>
      </c>
      <c r="M268" s="17">
        <f t="shared" si="137"/>
        <v>-9.9999999998544808E-2</v>
      </c>
      <c r="N268" s="17">
        <f t="shared" si="138"/>
        <v>-9.9999999998544808E-2</v>
      </c>
    </row>
    <row r="269" spans="1:14" ht="22.5" x14ac:dyDescent="0.2">
      <c r="A269" s="18" t="s">
        <v>85</v>
      </c>
      <c r="B269" s="19" t="s">
        <v>413</v>
      </c>
      <c r="C269" s="19" t="s">
        <v>86</v>
      </c>
      <c r="D269" s="20">
        <v>2646.2</v>
      </c>
      <c r="E269" s="20">
        <v>2764.8</v>
      </c>
      <c r="F269" s="20">
        <v>2769.9</v>
      </c>
      <c r="H269" s="20">
        <v>2646.2</v>
      </c>
      <c r="I269" s="20">
        <v>2764.8</v>
      </c>
      <c r="J269" s="20">
        <v>2769.9</v>
      </c>
      <c r="L269" s="17">
        <f t="shared" si="136"/>
        <v>0</v>
      </c>
      <c r="M269" s="17">
        <f t="shared" si="137"/>
        <v>0</v>
      </c>
      <c r="N269" s="17">
        <f t="shared" si="138"/>
        <v>0</v>
      </c>
    </row>
    <row r="270" spans="1:14" ht="22.5" x14ac:dyDescent="0.2">
      <c r="A270" s="18" t="s">
        <v>109</v>
      </c>
      <c r="B270" s="19" t="s">
        <v>240</v>
      </c>
      <c r="C270" s="19" t="s">
        <v>3</v>
      </c>
      <c r="D270" s="20">
        <f>D271</f>
        <v>960.9</v>
      </c>
      <c r="E270" s="20">
        <f t="shared" ref="E270:F270" si="139">E271</f>
        <v>960.9</v>
      </c>
      <c r="F270" s="20">
        <f t="shared" si="139"/>
        <v>960.9</v>
      </c>
      <c r="H270" s="16">
        <v>961</v>
      </c>
      <c r="I270" s="16">
        <v>961</v>
      </c>
      <c r="J270" s="16">
        <v>961</v>
      </c>
      <c r="L270" s="17">
        <f t="shared" si="136"/>
        <v>0.10000000000002274</v>
      </c>
      <c r="M270" s="17">
        <f t="shared" si="137"/>
        <v>0.10000000000002274</v>
      </c>
      <c r="N270" s="17">
        <f t="shared" si="138"/>
        <v>0.10000000000002274</v>
      </c>
    </row>
    <row r="271" spans="1:14" x14ac:dyDescent="0.2">
      <c r="A271" s="29" t="s">
        <v>111</v>
      </c>
      <c r="B271" s="19" t="s">
        <v>414</v>
      </c>
      <c r="C271" s="19" t="s">
        <v>3</v>
      </c>
      <c r="D271" s="20">
        <f>D272+D273</f>
        <v>960.9</v>
      </c>
      <c r="E271" s="20">
        <f t="shared" ref="E271:F271" si="140">E272+E273</f>
        <v>960.9</v>
      </c>
      <c r="F271" s="20">
        <f t="shared" si="140"/>
        <v>960.9</v>
      </c>
      <c r="H271" s="20">
        <v>961</v>
      </c>
      <c r="I271" s="20">
        <v>961</v>
      </c>
      <c r="J271" s="20">
        <v>961</v>
      </c>
      <c r="L271" s="17">
        <f t="shared" si="136"/>
        <v>0.10000000000002274</v>
      </c>
      <c r="M271" s="17">
        <f t="shared" si="137"/>
        <v>0.10000000000002274</v>
      </c>
      <c r="N271" s="17">
        <f t="shared" si="138"/>
        <v>0.10000000000002274</v>
      </c>
    </row>
    <row r="272" spans="1:14" ht="22.5" x14ac:dyDescent="0.2">
      <c r="A272" s="18" t="s">
        <v>85</v>
      </c>
      <c r="B272" s="19" t="s">
        <v>414</v>
      </c>
      <c r="C272" s="19" t="s">
        <v>86</v>
      </c>
      <c r="D272" s="20">
        <v>5</v>
      </c>
      <c r="E272" s="20">
        <v>5</v>
      </c>
      <c r="F272" s="20">
        <v>5</v>
      </c>
      <c r="H272" s="20">
        <v>5</v>
      </c>
      <c r="I272" s="20">
        <v>5</v>
      </c>
      <c r="J272" s="20">
        <v>5</v>
      </c>
      <c r="L272" s="17">
        <f t="shared" si="136"/>
        <v>0</v>
      </c>
      <c r="M272" s="17">
        <f t="shared" si="137"/>
        <v>0</v>
      </c>
      <c r="N272" s="17">
        <f t="shared" si="138"/>
        <v>0</v>
      </c>
    </row>
    <row r="273" spans="1:14" x14ac:dyDescent="0.2">
      <c r="A273" s="18" t="s">
        <v>41</v>
      </c>
      <c r="B273" s="19" t="s">
        <v>414</v>
      </c>
      <c r="C273" s="19" t="s">
        <v>42</v>
      </c>
      <c r="D273" s="20">
        <v>955.9</v>
      </c>
      <c r="E273" s="20">
        <v>955.9</v>
      </c>
      <c r="F273" s="20">
        <v>955.9</v>
      </c>
      <c r="H273" s="20">
        <v>956</v>
      </c>
      <c r="I273" s="20">
        <v>956</v>
      </c>
      <c r="J273" s="20">
        <v>956</v>
      </c>
      <c r="L273" s="17">
        <f t="shared" si="136"/>
        <v>0.10000000000002274</v>
      </c>
      <c r="M273" s="17">
        <f t="shared" si="137"/>
        <v>0.10000000000002274</v>
      </c>
      <c r="N273" s="17">
        <f t="shared" si="138"/>
        <v>0.10000000000002274</v>
      </c>
    </row>
    <row r="274" spans="1:14" x14ac:dyDescent="0.2">
      <c r="A274" s="18" t="s">
        <v>241</v>
      </c>
      <c r="B274" s="19" t="s">
        <v>14</v>
      </c>
      <c r="C274" s="19" t="s">
        <v>3</v>
      </c>
      <c r="D274" s="20">
        <f>D275+D282+D286</f>
        <v>151377.4</v>
      </c>
      <c r="E274" s="20">
        <f t="shared" ref="E274:F274" si="141">E275+E282+E286</f>
        <v>282019.90000000002</v>
      </c>
      <c r="F274" s="20">
        <f t="shared" si="141"/>
        <v>300266.09999999998</v>
      </c>
      <c r="H274" s="16">
        <v>151377.5</v>
      </c>
      <c r="I274" s="16">
        <v>282020</v>
      </c>
      <c r="J274" s="16">
        <v>300266.3</v>
      </c>
      <c r="L274" s="17">
        <f t="shared" si="136"/>
        <v>0.10000000000582077</v>
      </c>
      <c r="M274" s="17">
        <f t="shared" si="137"/>
        <v>9.9999999976716936E-2</v>
      </c>
      <c r="N274" s="17">
        <f t="shared" si="138"/>
        <v>0.20000000001164153</v>
      </c>
    </row>
    <row r="275" spans="1:14" x14ac:dyDescent="0.2">
      <c r="A275" s="29" t="s">
        <v>242</v>
      </c>
      <c r="B275" s="19" t="s">
        <v>243</v>
      </c>
      <c r="C275" s="19" t="s">
        <v>3</v>
      </c>
      <c r="D275" s="20">
        <f>D276+D279</f>
        <v>4621.3</v>
      </c>
      <c r="E275" s="20">
        <f t="shared" ref="E275:F275" si="142">E276+E279</f>
        <v>5330.0999999999995</v>
      </c>
      <c r="F275" s="20">
        <f t="shared" si="142"/>
        <v>6457.7</v>
      </c>
      <c r="H275" s="16">
        <v>4621.3</v>
      </c>
      <c r="I275" s="16">
        <v>5330.1</v>
      </c>
      <c r="J275" s="16">
        <v>6457.7</v>
      </c>
      <c r="L275" s="17">
        <f t="shared" si="136"/>
        <v>0</v>
      </c>
      <c r="M275" s="17">
        <f t="shared" si="137"/>
        <v>0</v>
      </c>
      <c r="N275" s="17">
        <f t="shared" si="138"/>
        <v>0</v>
      </c>
    </row>
    <row r="276" spans="1:14" ht="33.75" x14ac:dyDescent="0.2">
      <c r="A276" s="29" t="s">
        <v>244</v>
      </c>
      <c r="B276" s="19" t="s">
        <v>245</v>
      </c>
      <c r="C276" s="19" t="s">
        <v>3</v>
      </c>
      <c r="D276" s="20">
        <f>D277</f>
        <v>937.6</v>
      </c>
      <c r="E276" s="20">
        <f t="shared" ref="E276:F277" si="143">E277</f>
        <v>719.9</v>
      </c>
      <c r="F276" s="20">
        <f t="shared" si="143"/>
        <v>712.3</v>
      </c>
      <c r="H276" s="16">
        <v>937.6</v>
      </c>
      <c r="I276" s="16">
        <v>719.9</v>
      </c>
      <c r="J276" s="16">
        <v>712.3</v>
      </c>
      <c r="L276" s="17">
        <f t="shared" si="136"/>
        <v>0</v>
      </c>
      <c r="M276" s="17">
        <f t="shared" si="137"/>
        <v>0</v>
      </c>
      <c r="N276" s="17">
        <f t="shared" si="138"/>
        <v>0</v>
      </c>
    </row>
    <row r="277" spans="1:14" ht="33.75" x14ac:dyDescent="0.2">
      <c r="A277" s="29" t="s">
        <v>246</v>
      </c>
      <c r="B277" s="19" t="s">
        <v>415</v>
      </c>
      <c r="C277" s="19" t="s">
        <v>3</v>
      </c>
      <c r="D277" s="20">
        <f>D278</f>
        <v>937.6</v>
      </c>
      <c r="E277" s="20">
        <f t="shared" si="143"/>
        <v>719.9</v>
      </c>
      <c r="F277" s="20">
        <f t="shared" si="143"/>
        <v>712.3</v>
      </c>
      <c r="H277" s="20">
        <v>937.6</v>
      </c>
      <c r="I277" s="20">
        <v>719.9</v>
      </c>
      <c r="J277" s="20">
        <v>712.3</v>
      </c>
      <c r="L277" s="17">
        <f t="shared" si="136"/>
        <v>0</v>
      </c>
      <c r="M277" s="17">
        <f t="shared" si="137"/>
        <v>0</v>
      </c>
      <c r="N277" s="17">
        <f t="shared" si="138"/>
        <v>0</v>
      </c>
    </row>
    <row r="278" spans="1:14" ht="22.5" x14ac:dyDescent="0.2">
      <c r="A278" s="18" t="s">
        <v>85</v>
      </c>
      <c r="B278" s="19" t="s">
        <v>415</v>
      </c>
      <c r="C278" s="19" t="s">
        <v>86</v>
      </c>
      <c r="D278" s="20">
        <v>937.6</v>
      </c>
      <c r="E278" s="20">
        <v>719.9</v>
      </c>
      <c r="F278" s="20">
        <v>712.3</v>
      </c>
      <c r="H278" s="20">
        <v>937.6</v>
      </c>
      <c r="I278" s="20">
        <v>719.9</v>
      </c>
      <c r="J278" s="20">
        <v>712.3</v>
      </c>
      <c r="L278" s="17">
        <f t="shared" si="136"/>
        <v>0</v>
      </c>
      <c r="M278" s="17">
        <f t="shared" si="137"/>
        <v>0</v>
      </c>
      <c r="N278" s="17">
        <f t="shared" si="138"/>
        <v>0</v>
      </c>
    </row>
    <row r="279" spans="1:14" ht="33.75" x14ac:dyDescent="0.2">
      <c r="A279" s="18" t="s">
        <v>547</v>
      </c>
      <c r="B279" s="19" t="s">
        <v>247</v>
      </c>
      <c r="C279" s="19" t="s">
        <v>3</v>
      </c>
      <c r="D279" s="20">
        <f>D280</f>
        <v>3683.7</v>
      </c>
      <c r="E279" s="20">
        <f t="shared" ref="E279:F280" si="144">E280</f>
        <v>4610.2</v>
      </c>
      <c r="F279" s="20">
        <f t="shared" si="144"/>
        <v>5745.4</v>
      </c>
      <c r="H279" s="16">
        <v>3683.7</v>
      </c>
      <c r="I279" s="16">
        <v>4610.2</v>
      </c>
      <c r="J279" s="16">
        <v>5745.4</v>
      </c>
      <c r="L279" s="17">
        <f t="shared" si="136"/>
        <v>0</v>
      </c>
      <c r="M279" s="17">
        <f t="shared" si="137"/>
        <v>0</v>
      </c>
      <c r="N279" s="17">
        <f t="shared" si="138"/>
        <v>0</v>
      </c>
    </row>
    <row r="280" spans="1:14" ht="22.5" x14ac:dyDescent="0.2">
      <c r="A280" s="29" t="s">
        <v>248</v>
      </c>
      <c r="B280" s="19" t="s">
        <v>416</v>
      </c>
      <c r="C280" s="19" t="s">
        <v>3</v>
      </c>
      <c r="D280" s="20">
        <f>D281</f>
        <v>3683.7</v>
      </c>
      <c r="E280" s="20">
        <f t="shared" si="144"/>
        <v>4610.2</v>
      </c>
      <c r="F280" s="20">
        <f t="shared" si="144"/>
        <v>5745.4</v>
      </c>
      <c r="H280" s="20">
        <v>3683.7</v>
      </c>
      <c r="I280" s="20">
        <v>4610.2</v>
      </c>
      <c r="J280" s="20">
        <v>5745.4</v>
      </c>
      <c r="L280" s="17">
        <f t="shared" si="136"/>
        <v>0</v>
      </c>
      <c r="M280" s="17">
        <f t="shared" si="137"/>
        <v>0</v>
      </c>
      <c r="N280" s="17">
        <f t="shared" si="138"/>
        <v>0</v>
      </c>
    </row>
    <row r="281" spans="1:14" ht="22.5" x14ac:dyDescent="0.2">
      <c r="A281" s="18" t="s">
        <v>85</v>
      </c>
      <c r="B281" s="19" t="s">
        <v>416</v>
      </c>
      <c r="C281" s="19" t="s">
        <v>86</v>
      </c>
      <c r="D281" s="20">
        <v>3683.7</v>
      </c>
      <c r="E281" s="20">
        <v>4610.2</v>
      </c>
      <c r="F281" s="20">
        <v>5745.4</v>
      </c>
      <c r="H281" s="20">
        <v>3683.7</v>
      </c>
      <c r="I281" s="20">
        <v>4610.2</v>
      </c>
      <c r="J281" s="20">
        <v>5745.4</v>
      </c>
      <c r="L281" s="17">
        <f t="shared" si="136"/>
        <v>0</v>
      </c>
      <c r="M281" s="17">
        <f t="shared" si="137"/>
        <v>0</v>
      </c>
      <c r="N281" s="17">
        <f t="shared" si="138"/>
        <v>0</v>
      </c>
    </row>
    <row r="282" spans="1:14" x14ac:dyDescent="0.2">
      <c r="A282" s="18" t="s">
        <v>249</v>
      </c>
      <c r="B282" s="19" t="s">
        <v>250</v>
      </c>
      <c r="C282" s="19" t="s">
        <v>3</v>
      </c>
      <c r="D282" s="20">
        <f>D283</f>
        <v>61755</v>
      </c>
      <c r="E282" s="20">
        <f t="shared" ref="E282:F284" si="145">E283</f>
        <v>191653.2</v>
      </c>
      <c r="F282" s="20">
        <f t="shared" si="145"/>
        <v>207918.4</v>
      </c>
      <c r="H282" s="16">
        <v>61755</v>
      </c>
      <c r="I282" s="16">
        <v>191653.2</v>
      </c>
      <c r="J282" s="16">
        <v>207918.4</v>
      </c>
      <c r="L282" s="17">
        <f t="shared" si="136"/>
        <v>0</v>
      </c>
      <c r="M282" s="17">
        <f t="shared" si="137"/>
        <v>0</v>
      </c>
      <c r="N282" s="17">
        <f t="shared" si="138"/>
        <v>0</v>
      </c>
    </row>
    <row r="283" spans="1:14" ht="22.5" x14ac:dyDescent="0.2">
      <c r="A283" s="29" t="s">
        <v>251</v>
      </c>
      <c r="B283" s="19" t="s">
        <v>252</v>
      </c>
      <c r="C283" s="19" t="s">
        <v>3</v>
      </c>
      <c r="D283" s="20">
        <f>D284</f>
        <v>61755</v>
      </c>
      <c r="E283" s="20">
        <f t="shared" si="145"/>
        <v>191653.2</v>
      </c>
      <c r="F283" s="20">
        <f t="shared" si="145"/>
        <v>207918.4</v>
      </c>
      <c r="H283" s="16">
        <v>61755</v>
      </c>
      <c r="I283" s="16">
        <v>191653.2</v>
      </c>
      <c r="J283" s="16">
        <v>207918.4</v>
      </c>
      <c r="L283" s="17">
        <f t="shared" si="136"/>
        <v>0</v>
      </c>
      <c r="M283" s="17">
        <f t="shared" si="137"/>
        <v>0</v>
      </c>
      <c r="N283" s="17">
        <f t="shared" si="138"/>
        <v>0</v>
      </c>
    </row>
    <row r="284" spans="1:14" x14ac:dyDescent="0.2">
      <c r="A284" s="29" t="s">
        <v>253</v>
      </c>
      <c r="B284" s="19" t="s">
        <v>417</v>
      </c>
      <c r="C284" s="19" t="s">
        <v>3</v>
      </c>
      <c r="D284" s="20">
        <f>D285</f>
        <v>61755</v>
      </c>
      <c r="E284" s="20">
        <f t="shared" si="145"/>
        <v>191653.2</v>
      </c>
      <c r="F284" s="20">
        <f t="shared" si="145"/>
        <v>207918.4</v>
      </c>
      <c r="H284" s="20">
        <v>61755</v>
      </c>
      <c r="I284" s="20">
        <v>191653.2</v>
      </c>
      <c r="J284" s="20">
        <v>207918.4</v>
      </c>
      <c r="L284" s="17">
        <f t="shared" si="136"/>
        <v>0</v>
      </c>
      <c r="M284" s="17">
        <f t="shared" si="137"/>
        <v>0</v>
      </c>
      <c r="N284" s="17">
        <f t="shared" si="138"/>
        <v>0</v>
      </c>
    </row>
    <row r="285" spans="1:14" x14ac:dyDescent="0.2">
      <c r="A285" s="18" t="s">
        <v>254</v>
      </c>
      <c r="B285" s="19" t="s">
        <v>417</v>
      </c>
      <c r="C285" s="19" t="s">
        <v>255</v>
      </c>
      <c r="D285" s="20">
        <v>61755</v>
      </c>
      <c r="E285" s="20">
        <v>191653.2</v>
      </c>
      <c r="F285" s="20">
        <v>207918.4</v>
      </c>
      <c r="H285" s="20">
        <v>61755</v>
      </c>
      <c r="I285" s="20">
        <v>191653.2</v>
      </c>
      <c r="J285" s="20">
        <v>207918.4</v>
      </c>
      <c r="L285" s="17">
        <f t="shared" si="136"/>
        <v>0</v>
      </c>
      <c r="M285" s="17">
        <f t="shared" si="137"/>
        <v>0</v>
      </c>
      <c r="N285" s="17">
        <f t="shared" si="138"/>
        <v>0</v>
      </c>
    </row>
    <row r="286" spans="1:14" ht="22.5" x14ac:dyDescent="0.2">
      <c r="A286" s="18" t="s">
        <v>100</v>
      </c>
      <c r="B286" s="19" t="s">
        <v>256</v>
      </c>
      <c r="C286" s="19" t="s">
        <v>3</v>
      </c>
      <c r="D286" s="20">
        <f>D287+D291</f>
        <v>85001.099999999991</v>
      </c>
      <c r="E286" s="20">
        <f t="shared" ref="E286:F286" si="146">E287+E291</f>
        <v>85036.599999999991</v>
      </c>
      <c r="F286" s="20">
        <f t="shared" si="146"/>
        <v>85890</v>
      </c>
      <c r="H286" s="16">
        <v>85001.2</v>
      </c>
      <c r="I286" s="16">
        <v>85036.7</v>
      </c>
      <c r="J286" s="16">
        <v>85890.2</v>
      </c>
      <c r="L286" s="17">
        <f t="shared" si="136"/>
        <v>0.10000000000582077</v>
      </c>
      <c r="M286" s="17">
        <f t="shared" si="137"/>
        <v>0.10000000000582077</v>
      </c>
      <c r="N286" s="17">
        <f t="shared" si="138"/>
        <v>0.19999999999708962</v>
      </c>
    </row>
    <row r="287" spans="1:14" ht="22.5" x14ac:dyDescent="0.2">
      <c r="A287" s="29" t="s">
        <v>104</v>
      </c>
      <c r="B287" s="19" t="s">
        <v>257</v>
      </c>
      <c r="C287" s="19" t="s">
        <v>3</v>
      </c>
      <c r="D287" s="20">
        <f>D288</f>
        <v>84944.799999999988</v>
      </c>
      <c r="E287" s="20">
        <f t="shared" ref="E287:F287" si="147">E288</f>
        <v>84983.299999999988</v>
      </c>
      <c r="F287" s="20">
        <f t="shared" si="147"/>
        <v>85836.7</v>
      </c>
      <c r="H287" s="16">
        <v>84944.9</v>
      </c>
      <c r="I287" s="16">
        <v>84983.4</v>
      </c>
      <c r="J287" s="16">
        <v>85836.9</v>
      </c>
      <c r="L287" s="17">
        <f t="shared" si="136"/>
        <v>0.10000000000582077</v>
      </c>
      <c r="M287" s="17">
        <f t="shared" si="137"/>
        <v>0.10000000000582077</v>
      </c>
      <c r="N287" s="17">
        <f t="shared" si="138"/>
        <v>0.19999999999708962</v>
      </c>
    </row>
    <row r="288" spans="1:14" ht="22.5" x14ac:dyDescent="0.2">
      <c r="A288" s="29" t="s">
        <v>106</v>
      </c>
      <c r="B288" s="19" t="s">
        <v>418</v>
      </c>
      <c r="C288" s="19" t="s">
        <v>3</v>
      </c>
      <c r="D288" s="20">
        <f>D289+D290</f>
        <v>84944.799999999988</v>
      </c>
      <c r="E288" s="20">
        <f t="shared" ref="E288:F288" si="148">E289+E290</f>
        <v>84983.299999999988</v>
      </c>
      <c r="F288" s="20">
        <f t="shared" si="148"/>
        <v>85836.7</v>
      </c>
      <c r="H288" s="20">
        <v>84944.9</v>
      </c>
      <c r="I288" s="20">
        <v>84983.4</v>
      </c>
      <c r="J288" s="20">
        <v>85836.9</v>
      </c>
      <c r="L288" s="17">
        <f t="shared" si="136"/>
        <v>0.10000000000582077</v>
      </c>
      <c r="M288" s="17">
        <f t="shared" si="137"/>
        <v>0.10000000000582077</v>
      </c>
      <c r="N288" s="17">
        <f t="shared" si="138"/>
        <v>0.19999999999708962</v>
      </c>
    </row>
    <row r="289" spans="1:14" ht="33.75" x14ac:dyDescent="0.2">
      <c r="A289" s="18" t="s">
        <v>107</v>
      </c>
      <c r="B289" s="19" t="s">
        <v>418</v>
      </c>
      <c r="C289" s="19" t="s">
        <v>108</v>
      </c>
      <c r="D289" s="20">
        <v>82227.399999999994</v>
      </c>
      <c r="E289" s="20">
        <v>82227.399999999994</v>
      </c>
      <c r="F289" s="20">
        <v>82765.5</v>
      </c>
      <c r="H289" s="20">
        <v>82227.5</v>
      </c>
      <c r="I289" s="20">
        <v>82227.5</v>
      </c>
      <c r="J289" s="20">
        <v>82765.600000000006</v>
      </c>
      <c r="L289" s="17">
        <f t="shared" si="136"/>
        <v>0.10000000000582077</v>
      </c>
      <c r="M289" s="17">
        <f t="shared" si="137"/>
        <v>0.10000000000582077</v>
      </c>
      <c r="N289" s="17">
        <f t="shared" si="138"/>
        <v>0.10000000000582077</v>
      </c>
    </row>
    <row r="290" spans="1:14" ht="22.5" x14ac:dyDescent="0.2">
      <c r="A290" s="18" t="s">
        <v>85</v>
      </c>
      <c r="B290" s="19" t="s">
        <v>418</v>
      </c>
      <c r="C290" s="19" t="s">
        <v>86</v>
      </c>
      <c r="D290" s="20">
        <v>2717.4</v>
      </c>
      <c r="E290" s="20">
        <v>2755.9</v>
      </c>
      <c r="F290" s="20">
        <v>3071.2</v>
      </c>
      <c r="H290" s="20">
        <v>2717.4</v>
      </c>
      <c r="I290" s="20">
        <v>2755.9</v>
      </c>
      <c r="J290" s="20">
        <v>3071.3</v>
      </c>
      <c r="L290" s="17">
        <f t="shared" si="136"/>
        <v>0</v>
      </c>
      <c r="M290" s="17">
        <f t="shared" si="137"/>
        <v>0</v>
      </c>
      <c r="N290" s="17">
        <f t="shared" si="138"/>
        <v>0.1000000000003638</v>
      </c>
    </row>
    <row r="291" spans="1:14" ht="22.5" x14ac:dyDescent="0.2">
      <c r="A291" s="18" t="s">
        <v>109</v>
      </c>
      <c r="B291" s="19" t="s">
        <v>258</v>
      </c>
      <c r="C291" s="19" t="s">
        <v>3</v>
      </c>
      <c r="D291" s="20">
        <f>D292</f>
        <v>56.3</v>
      </c>
      <c r="E291" s="20">
        <f t="shared" ref="E291:F292" si="149">E292</f>
        <v>53.3</v>
      </c>
      <c r="F291" s="20">
        <f t="shared" si="149"/>
        <v>53.3</v>
      </c>
      <c r="H291" s="16">
        <v>56.3</v>
      </c>
      <c r="I291" s="16">
        <v>53.3</v>
      </c>
      <c r="J291" s="16">
        <v>53.3</v>
      </c>
      <c r="L291" s="17">
        <f t="shared" si="136"/>
        <v>0</v>
      </c>
      <c r="M291" s="17">
        <f t="shared" si="137"/>
        <v>0</v>
      </c>
      <c r="N291" s="17">
        <f t="shared" si="138"/>
        <v>0</v>
      </c>
    </row>
    <row r="292" spans="1:14" x14ac:dyDescent="0.2">
      <c r="A292" s="29" t="s">
        <v>111</v>
      </c>
      <c r="B292" s="19" t="s">
        <v>419</v>
      </c>
      <c r="C292" s="19" t="s">
        <v>3</v>
      </c>
      <c r="D292" s="20">
        <f>D293</f>
        <v>56.3</v>
      </c>
      <c r="E292" s="20">
        <f t="shared" si="149"/>
        <v>53.3</v>
      </c>
      <c r="F292" s="20">
        <f t="shared" si="149"/>
        <v>53.3</v>
      </c>
      <c r="H292" s="20">
        <v>56.3</v>
      </c>
      <c r="I292" s="20">
        <v>53.3</v>
      </c>
      <c r="J292" s="20">
        <v>53.3</v>
      </c>
      <c r="L292" s="17">
        <f t="shared" si="136"/>
        <v>0</v>
      </c>
      <c r="M292" s="17">
        <f t="shared" si="137"/>
        <v>0</v>
      </c>
      <c r="N292" s="17">
        <f t="shared" si="138"/>
        <v>0</v>
      </c>
    </row>
    <row r="293" spans="1:14" x14ac:dyDescent="0.2">
      <c r="A293" s="18" t="s">
        <v>41</v>
      </c>
      <c r="B293" s="19" t="s">
        <v>419</v>
      </c>
      <c r="C293" s="19" t="s">
        <v>42</v>
      </c>
      <c r="D293" s="20">
        <v>56.3</v>
      </c>
      <c r="E293" s="20">
        <v>53.3</v>
      </c>
      <c r="F293" s="20">
        <v>53.3</v>
      </c>
      <c r="H293" s="20">
        <v>56.3</v>
      </c>
      <c r="I293" s="20">
        <v>53.3</v>
      </c>
      <c r="J293" s="20">
        <v>53.3</v>
      </c>
      <c r="L293" s="17">
        <f t="shared" si="136"/>
        <v>0</v>
      </c>
      <c r="M293" s="17">
        <f t="shared" si="137"/>
        <v>0</v>
      </c>
      <c r="N293" s="17">
        <f t="shared" si="138"/>
        <v>0</v>
      </c>
    </row>
    <row r="294" spans="1:14" x14ac:dyDescent="0.2">
      <c r="A294" s="18" t="s">
        <v>259</v>
      </c>
      <c r="B294" s="19" t="s">
        <v>15</v>
      </c>
      <c r="C294" s="19" t="s">
        <v>3</v>
      </c>
      <c r="D294" s="20">
        <f>D295+D302</f>
        <v>57058.400000000001</v>
      </c>
      <c r="E294" s="20">
        <f t="shared" ref="E294:F294" si="150">E295+E302</f>
        <v>57366.400000000001</v>
      </c>
      <c r="F294" s="20">
        <f t="shared" si="150"/>
        <v>68174.5</v>
      </c>
      <c r="H294" s="16">
        <v>57058.400000000001</v>
      </c>
      <c r="I294" s="16">
        <v>57366.400000000001</v>
      </c>
      <c r="J294" s="16">
        <v>68174.5</v>
      </c>
      <c r="L294" s="17">
        <f t="shared" si="136"/>
        <v>0</v>
      </c>
      <c r="M294" s="17">
        <f t="shared" si="137"/>
        <v>0</v>
      </c>
      <c r="N294" s="17">
        <f t="shared" si="138"/>
        <v>0</v>
      </c>
    </row>
    <row r="295" spans="1:14" x14ac:dyDescent="0.2">
      <c r="A295" s="29" t="s">
        <v>260</v>
      </c>
      <c r="B295" s="19" t="s">
        <v>261</v>
      </c>
      <c r="C295" s="19" t="s">
        <v>3</v>
      </c>
      <c r="D295" s="20">
        <f>D296+D299</f>
        <v>12403.1</v>
      </c>
      <c r="E295" s="20">
        <f t="shared" ref="E295:F295" si="151">E296+E299</f>
        <v>12403.1</v>
      </c>
      <c r="F295" s="20">
        <f t="shared" si="151"/>
        <v>12403.1</v>
      </c>
      <c r="H295" s="16">
        <v>12403.1</v>
      </c>
      <c r="I295" s="16">
        <v>12403.1</v>
      </c>
      <c r="J295" s="16">
        <v>12403.1</v>
      </c>
      <c r="L295" s="17">
        <f t="shared" si="136"/>
        <v>0</v>
      </c>
      <c r="M295" s="17">
        <f t="shared" si="137"/>
        <v>0</v>
      </c>
      <c r="N295" s="17">
        <f t="shared" si="138"/>
        <v>0</v>
      </c>
    </row>
    <row r="296" spans="1:14" ht="33.75" x14ac:dyDescent="0.2">
      <c r="A296" s="29" t="s">
        <v>262</v>
      </c>
      <c r="B296" s="19" t="s">
        <v>263</v>
      </c>
      <c r="C296" s="19" t="s">
        <v>3</v>
      </c>
      <c r="D296" s="20">
        <f>D297</f>
        <v>600</v>
      </c>
      <c r="E296" s="20">
        <f t="shared" ref="E296:F297" si="152">E297</f>
        <v>600</v>
      </c>
      <c r="F296" s="20">
        <f t="shared" si="152"/>
        <v>600</v>
      </c>
      <c r="H296" s="16">
        <v>600</v>
      </c>
      <c r="I296" s="16">
        <v>600</v>
      </c>
      <c r="J296" s="16">
        <v>600</v>
      </c>
      <c r="L296" s="17">
        <f t="shared" si="136"/>
        <v>0</v>
      </c>
      <c r="M296" s="17">
        <f t="shared" si="137"/>
        <v>0</v>
      </c>
      <c r="N296" s="17">
        <f t="shared" si="138"/>
        <v>0</v>
      </c>
    </row>
    <row r="297" spans="1:14" ht="22.5" x14ac:dyDescent="0.2">
      <c r="A297" s="29" t="s">
        <v>264</v>
      </c>
      <c r="B297" s="19" t="s">
        <v>420</v>
      </c>
      <c r="C297" s="19" t="s">
        <v>3</v>
      </c>
      <c r="D297" s="20">
        <f>D298</f>
        <v>600</v>
      </c>
      <c r="E297" s="20">
        <f t="shared" si="152"/>
        <v>600</v>
      </c>
      <c r="F297" s="20">
        <f t="shared" si="152"/>
        <v>600</v>
      </c>
      <c r="H297" s="20">
        <v>600</v>
      </c>
      <c r="I297" s="20">
        <v>600</v>
      </c>
      <c r="J297" s="20">
        <v>600</v>
      </c>
      <c r="L297" s="17">
        <f t="shared" si="136"/>
        <v>0</v>
      </c>
      <c r="M297" s="17">
        <f t="shared" si="137"/>
        <v>0</v>
      </c>
      <c r="N297" s="17">
        <f t="shared" si="138"/>
        <v>0</v>
      </c>
    </row>
    <row r="298" spans="1:14" ht="22.5" x14ac:dyDescent="0.2">
      <c r="A298" s="18" t="s">
        <v>85</v>
      </c>
      <c r="B298" s="19" t="s">
        <v>420</v>
      </c>
      <c r="C298" s="19" t="s">
        <v>86</v>
      </c>
      <c r="D298" s="20">
        <v>600</v>
      </c>
      <c r="E298" s="20">
        <v>600</v>
      </c>
      <c r="F298" s="20">
        <v>600</v>
      </c>
      <c r="H298" s="20">
        <v>600</v>
      </c>
      <c r="I298" s="20">
        <v>600</v>
      </c>
      <c r="J298" s="20">
        <v>600</v>
      </c>
      <c r="L298" s="17">
        <f t="shared" si="136"/>
        <v>0</v>
      </c>
      <c r="M298" s="17">
        <f t="shared" si="137"/>
        <v>0</v>
      </c>
      <c r="N298" s="17">
        <f t="shared" si="138"/>
        <v>0</v>
      </c>
    </row>
    <row r="299" spans="1:14" ht="22.5" x14ac:dyDescent="0.2">
      <c r="A299" s="18" t="s">
        <v>43</v>
      </c>
      <c r="B299" s="19" t="s">
        <v>265</v>
      </c>
      <c r="C299" s="19" t="s">
        <v>3</v>
      </c>
      <c r="D299" s="20">
        <f>D300</f>
        <v>11803.1</v>
      </c>
      <c r="E299" s="20">
        <f t="shared" ref="E299:F300" si="153">E300</f>
        <v>11803.1</v>
      </c>
      <c r="F299" s="20">
        <f t="shared" si="153"/>
        <v>11803.1</v>
      </c>
      <c r="H299" s="16">
        <v>11803.1</v>
      </c>
      <c r="I299" s="16">
        <v>11803.1</v>
      </c>
      <c r="J299" s="16">
        <v>11803.1</v>
      </c>
      <c r="L299" s="17">
        <f t="shared" si="136"/>
        <v>0</v>
      </c>
      <c r="M299" s="17">
        <f t="shared" si="137"/>
        <v>0</v>
      </c>
      <c r="N299" s="17">
        <f t="shared" si="138"/>
        <v>0</v>
      </c>
    </row>
    <row r="300" spans="1:14" ht="22.5" x14ac:dyDescent="0.2">
      <c r="A300" s="29" t="s">
        <v>45</v>
      </c>
      <c r="B300" s="19" t="s">
        <v>421</v>
      </c>
      <c r="C300" s="19" t="s">
        <v>3</v>
      </c>
      <c r="D300" s="20">
        <f>D301</f>
        <v>11803.1</v>
      </c>
      <c r="E300" s="20">
        <f t="shared" si="153"/>
        <v>11803.1</v>
      </c>
      <c r="F300" s="20">
        <f t="shared" si="153"/>
        <v>11803.1</v>
      </c>
      <c r="H300" s="20">
        <v>11803.1</v>
      </c>
      <c r="I300" s="20">
        <v>11803.1</v>
      </c>
      <c r="J300" s="20">
        <v>11803.1</v>
      </c>
      <c r="L300" s="17">
        <f t="shared" si="136"/>
        <v>0</v>
      </c>
      <c r="M300" s="17">
        <f t="shared" si="137"/>
        <v>0</v>
      </c>
      <c r="N300" s="17">
        <f t="shared" si="138"/>
        <v>0</v>
      </c>
    </row>
    <row r="301" spans="1:14" ht="22.5" x14ac:dyDescent="0.2">
      <c r="A301" s="18" t="s">
        <v>34</v>
      </c>
      <c r="B301" s="19" t="s">
        <v>421</v>
      </c>
      <c r="C301" s="19" t="s">
        <v>35</v>
      </c>
      <c r="D301" s="20">
        <v>11803.1</v>
      </c>
      <c r="E301" s="20">
        <v>11803.1</v>
      </c>
      <c r="F301" s="20">
        <v>11803.1</v>
      </c>
      <c r="H301" s="20">
        <v>11803.1</v>
      </c>
      <c r="I301" s="20">
        <v>11803.1</v>
      </c>
      <c r="J301" s="20">
        <v>11803.1</v>
      </c>
      <c r="L301" s="17">
        <f t="shared" si="136"/>
        <v>0</v>
      </c>
      <c r="M301" s="17">
        <f t="shared" si="137"/>
        <v>0</v>
      </c>
      <c r="N301" s="17">
        <f t="shared" si="138"/>
        <v>0</v>
      </c>
    </row>
    <row r="302" spans="1:14" x14ac:dyDescent="0.2">
      <c r="A302" s="18" t="s">
        <v>266</v>
      </c>
      <c r="B302" s="19" t="s">
        <v>267</v>
      </c>
      <c r="C302" s="19" t="s">
        <v>3</v>
      </c>
      <c r="D302" s="20">
        <f>D303+D306</f>
        <v>44655.3</v>
      </c>
      <c r="E302" s="20">
        <f t="shared" ref="E302:F302" si="154">E303+E306</f>
        <v>44963.3</v>
      </c>
      <c r="F302" s="20">
        <f t="shared" si="154"/>
        <v>55771.399999999994</v>
      </c>
      <c r="H302" s="16">
        <v>44655.3</v>
      </c>
      <c r="I302" s="16">
        <v>44963.3</v>
      </c>
      <c r="J302" s="16">
        <v>55771.4</v>
      </c>
      <c r="L302" s="17">
        <f t="shared" si="136"/>
        <v>0</v>
      </c>
      <c r="M302" s="17">
        <f t="shared" si="137"/>
        <v>0</v>
      </c>
      <c r="N302" s="17">
        <f t="shared" si="138"/>
        <v>0</v>
      </c>
    </row>
    <row r="303" spans="1:14" ht="22.5" x14ac:dyDescent="0.2">
      <c r="A303" s="29" t="s">
        <v>43</v>
      </c>
      <c r="B303" s="19" t="s">
        <v>268</v>
      </c>
      <c r="C303" s="19" t="s">
        <v>3</v>
      </c>
      <c r="D303" s="20">
        <f>D304</f>
        <v>34501.1</v>
      </c>
      <c r="E303" s="20">
        <f t="shared" ref="E303:F304" si="155">E304</f>
        <v>34502.1</v>
      </c>
      <c r="F303" s="20">
        <f t="shared" si="155"/>
        <v>34496.1</v>
      </c>
      <c r="H303" s="16">
        <v>34501.1</v>
      </c>
      <c r="I303" s="16">
        <v>34502.1</v>
      </c>
      <c r="J303" s="16">
        <v>34496.1</v>
      </c>
      <c r="L303" s="17">
        <f t="shared" si="136"/>
        <v>0</v>
      </c>
      <c r="M303" s="17">
        <f t="shared" si="137"/>
        <v>0</v>
      </c>
      <c r="N303" s="17">
        <f t="shared" si="138"/>
        <v>0</v>
      </c>
    </row>
    <row r="304" spans="1:14" ht="22.5" x14ac:dyDescent="0.2">
      <c r="A304" s="29" t="s">
        <v>45</v>
      </c>
      <c r="B304" s="19" t="s">
        <v>422</v>
      </c>
      <c r="C304" s="19" t="s">
        <v>3</v>
      </c>
      <c r="D304" s="20">
        <f>D305</f>
        <v>34501.1</v>
      </c>
      <c r="E304" s="20">
        <f t="shared" si="155"/>
        <v>34502.1</v>
      </c>
      <c r="F304" s="20">
        <f t="shared" si="155"/>
        <v>34496.1</v>
      </c>
      <c r="H304" s="20">
        <v>34501.1</v>
      </c>
      <c r="I304" s="20">
        <v>34502.1</v>
      </c>
      <c r="J304" s="20">
        <v>34496.1</v>
      </c>
      <c r="L304" s="17">
        <f t="shared" si="136"/>
        <v>0</v>
      </c>
      <c r="M304" s="17">
        <f t="shared" si="137"/>
        <v>0</v>
      </c>
      <c r="N304" s="17">
        <f t="shared" si="138"/>
        <v>0</v>
      </c>
    </row>
    <row r="305" spans="1:14" ht="22.5" x14ac:dyDescent="0.2">
      <c r="A305" s="18" t="s">
        <v>34</v>
      </c>
      <c r="B305" s="19" t="s">
        <v>422</v>
      </c>
      <c r="C305" s="19" t="s">
        <v>35</v>
      </c>
      <c r="D305" s="20">
        <v>34501.1</v>
      </c>
      <c r="E305" s="20">
        <v>34502.1</v>
      </c>
      <c r="F305" s="20">
        <v>34496.1</v>
      </c>
      <c r="H305" s="20">
        <v>34501.1</v>
      </c>
      <c r="I305" s="20">
        <v>34502.1</v>
      </c>
      <c r="J305" s="20">
        <v>34496.1</v>
      </c>
      <c r="L305" s="17">
        <f t="shared" si="136"/>
        <v>0</v>
      </c>
      <c r="M305" s="17">
        <f t="shared" si="137"/>
        <v>0</v>
      </c>
      <c r="N305" s="17">
        <f t="shared" si="138"/>
        <v>0</v>
      </c>
    </row>
    <row r="306" spans="1:14" ht="22.5" x14ac:dyDescent="0.2">
      <c r="A306" s="18" t="s">
        <v>49</v>
      </c>
      <c r="B306" s="19" t="s">
        <v>269</v>
      </c>
      <c r="C306" s="19" t="s">
        <v>3</v>
      </c>
      <c r="D306" s="20">
        <f>D307</f>
        <v>10154.200000000001</v>
      </c>
      <c r="E306" s="20">
        <f t="shared" ref="E306:F307" si="156">E307</f>
        <v>10461.200000000001</v>
      </c>
      <c r="F306" s="20">
        <f t="shared" si="156"/>
        <v>21275.3</v>
      </c>
      <c r="H306" s="16">
        <v>10154.200000000001</v>
      </c>
      <c r="I306" s="16">
        <v>10461.200000000001</v>
      </c>
      <c r="J306" s="16">
        <v>21275.3</v>
      </c>
      <c r="L306" s="17">
        <f t="shared" si="136"/>
        <v>0</v>
      </c>
      <c r="M306" s="17">
        <f t="shared" si="137"/>
        <v>0</v>
      </c>
      <c r="N306" s="17">
        <f t="shared" si="138"/>
        <v>0</v>
      </c>
    </row>
    <row r="307" spans="1:14" ht="22.5" x14ac:dyDescent="0.2">
      <c r="A307" s="29" t="s">
        <v>51</v>
      </c>
      <c r="B307" s="19" t="s">
        <v>423</v>
      </c>
      <c r="C307" s="19" t="s">
        <v>3</v>
      </c>
      <c r="D307" s="20">
        <f>D308</f>
        <v>10154.200000000001</v>
      </c>
      <c r="E307" s="20">
        <f t="shared" si="156"/>
        <v>10461.200000000001</v>
      </c>
      <c r="F307" s="20">
        <f t="shared" si="156"/>
        <v>21275.3</v>
      </c>
      <c r="H307" s="20">
        <v>10154.200000000001</v>
      </c>
      <c r="I307" s="20">
        <v>10461.200000000001</v>
      </c>
      <c r="J307" s="20">
        <v>21275.3</v>
      </c>
      <c r="L307" s="17">
        <f t="shared" si="136"/>
        <v>0</v>
      </c>
      <c r="M307" s="17">
        <f t="shared" si="137"/>
        <v>0</v>
      </c>
      <c r="N307" s="17">
        <f t="shared" si="138"/>
        <v>0</v>
      </c>
    </row>
    <row r="308" spans="1:14" ht="22.5" x14ac:dyDescent="0.2">
      <c r="A308" s="18" t="s">
        <v>34</v>
      </c>
      <c r="B308" s="19" t="s">
        <v>423</v>
      </c>
      <c r="C308" s="19" t="s">
        <v>35</v>
      </c>
      <c r="D308" s="20">
        <v>10154.200000000001</v>
      </c>
      <c r="E308" s="20">
        <v>10461.200000000001</v>
      </c>
      <c r="F308" s="20">
        <v>21275.3</v>
      </c>
      <c r="H308" s="20">
        <v>10154.200000000001</v>
      </c>
      <c r="I308" s="20">
        <v>10461.200000000001</v>
      </c>
      <c r="J308" s="20">
        <v>21275.3</v>
      </c>
      <c r="L308" s="17">
        <f t="shared" si="136"/>
        <v>0</v>
      </c>
      <c r="M308" s="17">
        <f t="shared" si="137"/>
        <v>0</v>
      </c>
      <c r="N308" s="17">
        <f t="shared" si="138"/>
        <v>0</v>
      </c>
    </row>
    <row r="309" spans="1:14" x14ac:dyDescent="0.2">
      <c r="A309" s="18" t="s">
        <v>270</v>
      </c>
      <c r="B309" s="19" t="s">
        <v>16</v>
      </c>
      <c r="C309" s="19" t="s">
        <v>3</v>
      </c>
      <c r="D309" s="20">
        <f>D310</f>
        <v>594648.5</v>
      </c>
      <c r="E309" s="20">
        <f t="shared" ref="E309:F309" si="157">E310</f>
        <v>440206.39999999997</v>
      </c>
      <c r="F309" s="20">
        <f t="shared" si="157"/>
        <v>515511.19999999995</v>
      </c>
      <c r="H309" s="16">
        <v>594648.6</v>
      </c>
      <c r="I309" s="16">
        <v>440206.5</v>
      </c>
      <c r="J309" s="16">
        <v>515511.3</v>
      </c>
      <c r="L309" s="17">
        <f t="shared" si="136"/>
        <v>9.9999999976716936E-2</v>
      </c>
      <c r="M309" s="17">
        <f t="shared" si="137"/>
        <v>0.1000000000349246</v>
      </c>
      <c r="N309" s="17">
        <f t="shared" si="138"/>
        <v>0.1000000000349246</v>
      </c>
    </row>
    <row r="310" spans="1:14" x14ac:dyDescent="0.2">
      <c r="A310" s="29" t="s">
        <v>271</v>
      </c>
      <c r="B310" s="19" t="s">
        <v>272</v>
      </c>
      <c r="C310" s="19" t="s">
        <v>3</v>
      </c>
      <c r="D310" s="20">
        <f>D311+D315+D319+D322+D326+D331+D334+D337+D340</f>
        <v>594648.5</v>
      </c>
      <c r="E310" s="20">
        <f t="shared" ref="E310:F310" si="158">E311+E315+E319+E322+E326+E331+E334+E337+E340</f>
        <v>440206.39999999997</v>
      </c>
      <c r="F310" s="20">
        <f t="shared" si="158"/>
        <v>515511.19999999995</v>
      </c>
      <c r="H310" s="16">
        <v>594648.6</v>
      </c>
      <c r="I310" s="16">
        <v>440206.5</v>
      </c>
      <c r="J310" s="16">
        <v>515511.3</v>
      </c>
      <c r="L310" s="17">
        <f t="shared" si="136"/>
        <v>9.9999999976716936E-2</v>
      </c>
      <c r="M310" s="17">
        <f t="shared" si="137"/>
        <v>0.1000000000349246</v>
      </c>
      <c r="N310" s="17">
        <f t="shared" si="138"/>
        <v>0.1000000000349246</v>
      </c>
    </row>
    <row r="311" spans="1:14" x14ac:dyDescent="0.2">
      <c r="A311" s="29" t="s">
        <v>273</v>
      </c>
      <c r="B311" s="19" t="s">
        <v>274</v>
      </c>
      <c r="C311" s="19" t="s">
        <v>3</v>
      </c>
      <c r="D311" s="20">
        <f>D312</f>
        <v>168937.4</v>
      </c>
      <c r="E311" s="20">
        <f t="shared" ref="E311:F311" si="159">E312</f>
        <v>194520.09999999998</v>
      </c>
      <c r="F311" s="20">
        <f t="shared" si="159"/>
        <v>196477.2</v>
      </c>
      <c r="H311" s="16">
        <v>168937.4</v>
      </c>
      <c r="I311" s="16">
        <v>194520.1</v>
      </c>
      <c r="J311" s="16">
        <v>196477.2</v>
      </c>
      <c r="L311" s="17">
        <f t="shared" si="136"/>
        <v>0</v>
      </c>
      <c r="M311" s="17">
        <f t="shared" si="137"/>
        <v>0</v>
      </c>
      <c r="N311" s="17">
        <f t="shared" si="138"/>
        <v>0</v>
      </c>
    </row>
    <row r="312" spans="1:14" x14ac:dyDescent="0.2">
      <c r="A312" s="29" t="s">
        <v>275</v>
      </c>
      <c r="B312" s="19" t="s">
        <v>424</v>
      </c>
      <c r="C312" s="19" t="s">
        <v>3</v>
      </c>
      <c r="D312" s="20">
        <f>D313+D314</f>
        <v>168937.4</v>
      </c>
      <c r="E312" s="20">
        <f t="shared" ref="E312:F312" si="160">E313+E314</f>
        <v>194520.09999999998</v>
      </c>
      <c r="F312" s="20">
        <f t="shared" si="160"/>
        <v>196477.2</v>
      </c>
      <c r="H312" s="20">
        <v>168937.4</v>
      </c>
      <c r="I312" s="20">
        <v>194520.1</v>
      </c>
      <c r="J312" s="20">
        <v>196477.2</v>
      </c>
      <c r="L312" s="17">
        <f t="shared" si="136"/>
        <v>0</v>
      </c>
      <c r="M312" s="17">
        <f t="shared" si="137"/>
        <v>0</v>
      </c>
      <c r="N312" s="17">
        <f t="shared" si="138"/>
        <v>0</v>
      </c>
    </row>
    <row r="313" spans="1:14" ht="22.5" x14ac:dyDescent="0.2">
      <c r="A313" s="18" t="s">
        <v>85</v>
      </c>
      <c r="B313" s="19" t="s">
        <v>424</v>
      </c>
      <c r="C313" s="19" t="s">
        <v>86</v>
      </c>
      <c r="D313" s="20">
        <v>58179.5</v>
      </c>
      <c r="E313" s="20">
        <v>63413.8</v>
      </c>
      <c r="F313" s="20">
        <v>64012.1</v>
      </c>
      <c r="H313" s="20">
        <v>58179.5</v>
      </c>
      <c r="I313" s="20">
        <v>63413.8</v>
      </c>
      <c r="J313" s="20">
        <v>64012.1</v>
      </c>
      <c r="L313" s="17">
        <f t="shared" si="136"/>
        <v>0</v>
      </c>
      <c r="M313" s="17">
        <f t="shared" si="137"/>
        <v>0</v>
      </c>
      <c r="N313" s="17">
        <f t="shared" si="138"/>
        <v>0</v>
      </c>
    </row>
    <row r="314" spans="1:14" x14ac:dyDescent="0.2">
      <c r="A314" s="18" t="s">
        <v>41</v>
      </c>
      <c r="B314" s="19" t="s">
        <v>424</v>
      </c>
      <c r="C314" s="19" t="s">
        <v>42</v>
      </c>
      <c r="D314" s="20">
        <v>110757.9</v>
      </c>
      <c r="E314" s="20">
        <v>131106.29999999999</v>
      </c>
      <c r="F314" s="20">
        <v>132465.1</v>
      </c>
      <c r="H314" s="20">
        <v>110757.9</v>
      </c>
      <c r="I314" s="20">
        <v>131106.29999999999</v>
      </c>
      <c r="J314" s="20">
        <v>132465.1</v>
      </c>
      <c r="L314" s="17">
        <f t="shared" si="136"/>
        <v>0</v>
      </c>
      <c r="M314" s="17">
        <f t="shared" si="137"/>
        <v>0</v>
      </c>
      <c r="N314" s="17">
        <f t="shared" si="138"/>
        <v>0</v>
      </c>
    </row>
    <row r="315" spans="1:14" ht="33.75" x14ac:dyDescent="0.2">
      <c r="A315" s="18" t="s">
        <v>276</v>
      </c>
      <c r="B315" s="19" t="s">
        <v>277</v>
      </c>
      <c r="C315" s="19" t="s">
        <v>3</v>
      </c>
      <c r="D315" s="20">
        <f>D316</f>
        <v>2630.8999999999996</v>
      </c>
      <c r="E315" s="20">
        <f t="shared" ref="E315:F315" si="161">E316</f>
        <v>2327</v>
      </c>
      <c r="F315" s="20">
        <f t="shared" si="161"/>
        <v>2327</v>
      </c>
      <c r="H315" s="16">
        <v>2631</v>
      </c>
      <c r="I315" s="16">
        <v>2327.1</v>
      </c>
      <c r="J315" s="16">
        <v>2327.1</v>
      </c>
      <c r="L315" s="17">
        <f t="shared" si="136"/>
        <v>0.1000000000003638</v>
      </c>
      <c r="M315" s="17">
        <f t="shared" si="137"/>
        <v>9.9999999999909051E-2</v>
      </c>
      <c r="N315" s="17">
        <f t="shared" si="138"/>
        <v>9.9999999999909051E-2</v>
      </c>
    </row>
    <row r="316" spans="1:14" ht="22.5" x14ac:dyDescent="0.2">
      <c r="A316" s="29" t="s">
        <v>278</v>
      </c>
      <c r="B316" s="19" t="s">
        <v>279</v>
      </c>
      <c r="C316" s="19" t="s">
        <v>3</v>
      </c>
      <c r="D316" s="20">
        <f>D317+D318</f>
        <v>2630.8999999999996</v>
      </c>
      <c r="E316" s="20">
        <f t="shared" ref="E316:F316" si="162">E317+E318</f>
        <v>2327</v>
      </c>
      <c r="F316" s="20">
        <f t="shared" si="162"/>
        <v>2327</v>
      </c>
      <c r="H316" s="20">
        <v>2631</v>
      </c>
      <c r="I316" s="20">
        <v>2327.1</v>
      </c>
      <c r="J316" s="20">
        <v>2327.1</v>
      </c>
      <c r="L316" s="17">
        <f t="shared" si="136"/>
        <v>0.1000000000003638</v>
      </c>
      <c r="M316" s="17">
        <f t="shared" si="137"/>
        <v>9.9999999999909051E-2</v>
      </c>
      <c r="N316" s="17">
        <f t="shared" si="138"/>
        <v>9.9999999999909051E-2</v>
      </c>
    </row>
    <row r="317" spans="1:14" ht="33.75" x14ac:dyDescent="0.2">
      <c r="A317" s="18" t="s">
        <v>107</v>
      </c>
      <c r="B317" s="19" t="s">
        <v>279</v>
      </c>
      <c r="C317" s="19" t="s">
        <v>108</v>
      </c>
      <c r="D317" s="20">
        <v>97.2</v>
      </c>
      <c r="E317" s="20">
        <v>100.1</v>
      </c>
      <c r="F317" s="20">
        <v>100.1</v>
      </c>
      <c r="H317" s="20">
        <v>97.3</v>
      </c>
      <c r="I317" s="20">
        <v>100.2</v>
      </c>
      <c r="J317" s="20">
        <v>100.2</v>
      </c>
      <c r="L317" s="17">
        <f t="shared" si="136"/>
        <v>9.9999999999994316E-2</v>
      </c>
      <c r="M317" s="17">
        <f t="shared" si="137"/>
        <v>0.10000000000000853</v>
      </c>
      <c r="N317" s="17">
        <f t="shared" si="138"/>
        <v>0.10000000000000853</v>
      </c>
    </row>
    <row r="318" spans="1:14" ht="22.5" x14ac:dyDescent="0.2">
      <c r="A318" s="18" t="s">
        <v>85</v>
      </c>
      <c r="B318" s="19" t="s">
        <v>279</v>
      </c>
      <c r="C318" s="19" t="s">
        <v>86</v>
      </c>
      <c r="D318" s="20">
        <v>2533.6999999999998</v>
      </c>
      <c r="E318" s="20">
        <v>2226.9</v>
      </c>
      <c r="F318" s="20">
        <v>2226.9</v>
      </c>
      <c r="H318" s="20">
        <v>2533.6999999999998</v>
      </c>
      <c r="I318" s="20">
        <v>2226.9</v>
      </c>
      <c r="J318" s="20">
        <v>2226.9</v>
      </c>
      <c r="L318" s="17">
        <f t="shared" si="136"/>
        <v>0</v>
      </c>
      <c r="M318" s="17">
        <f t="shared" si="137"/>
        <v>0</v>
      </c>
      <c r="N318" s="17">
        <f t="shared" si="138"/>
        <v>0</v>
      </c>
    </row>
    <row r="319" spans="1:14" x14ac:dyDescent="0.2">
      <c r="A319" s="18" t="s">
        <v>280</v>
      </c>
      <c r="B319" s="19" t="s">
        <v>281</v>
      </c>
      <c r="C319" s="19" t="s">
        <v>3</v>
      </c>
      <c r="D319" s="20">
        <f>D320</f>
        <v>22510</v>
      </c>
      <c r="E319" s="20">
        <f t="shared" ref="E319:F320" si="163">E320</f>
        <v>31766</v>
      </c>
      <c r="F319" s="20">
        <f t="shared" si="163"/>
        <v>32686</v>
      </c>
      <c r="H319" s="16">
        <v>22510</v>
      </c>
      <c r="I319" s="16">
        <v>31766</v>
      </c>
      <c r="J319" s="16">
        <v>32686</v>
      </c>
      <c r="L319" s="17">
        <f t="shared" si="136"/>
        <v>0</v>
      </c>
      <c r="M319" s="17">
        <f t="shared" si="137"/>
        <v>0</v>
      </c>
      <c r="N319" s="17">
        <f t="shared" si="138"/>
        <v>0</v>
      </c>
    </row>
    <row r="320" spans="1:14" x14ac:dyDescent="0.2">
      <c r="A320" s="29" t="s">
        <v>282</v>
      </c>
      <c r="B320" s="19" t="s">
        <v>425</v>
      </c>
      <c r="C320" s="19" t="s">
        <v>3</v>
      </c>
      <c r="D320" s="20">
        <f>D321</f>
        <v>22510</v>
      </c>
      <c r="E320" s="20">
        <f t="shared" si="163"/>
        <v>31766</v>
      </c>
      <c r="F320" s="20">
        <f t="shared" si="163"/>
        <v>32686</v>
      </c>
      <c r="H320" s="20">
        <v>22510</v>
      </c>
      <c r="I320" s="20">
        <v>31766</v>
      </c>
      <c r="J320" s="20">
        <v>32686</v>
      </c>
      <c r="L320" s="17">
        <f t="shared" si="136"/>
        <v>0</v>
      </c>
      <c r="M320" s="17">
        <f t="shared" si="137"/>
        <v>0</v>
      </c>
      <c r="N320" s="17">
        <f t="shared" si="138"/>
        <v>0</v>
      </c>
    </row>
    <row r="321" spans="1:14" ht="22.5" x14ac:dyDescent="0.2">
      <c r="A321" s="18" t="s">
        <v>85</v>
      </c>
      <c r="B321" s="19" t="s">
        <v>425</v>
      </c>
      <c r="C321" s="19" t="s">
        <v>86</v>
      </c>
      <c r="D321" s="20">
        <v>22510</v>
      </c>
      <c r="E321" s="20">
        <v>31766</v>
      </c>
      <c r="F321" s="20">
        <v>32686</v>
      </c>
      <c r="H321" s="20">
        <v>22510</v>
      </c>
      <c r="I321" s="20">
        <v>31766</v>
      </c>
      <c r="J321" s="20">
        <v>32686</v>
      </c>
      <c r="L321" s="17">
        <f t="shared" si="136"/>
        <v>0</v>
      </c>
      <c r="M321" s="17">
        <f t="shared" si="137"/>
        <v>0</v>
      </c>
      <c r="N321" s="17">
        <f t="shared" si="138"/>
        <v>0</v>
      </c>
    </row>
    <row r="322" spans="1:14" x14ac:dyDescent="0.2">
      <c r="A322" s="18" t="s">
        <v>283</v>
      </c>
      <c r="B322" s="19" t="s">
        <v>284</v>
      </c>
      <c r="C322" s="19" t="s">
        <v>3</v>
      </c>
      <c r="D322" s="20">
        <f>D323</f>
        <v>80306.2</v>
      </c>
      <c r="E322" s="20">
        <f t="shared" ref="E322:F322" si="164">E323</f>
        <v>93064.1</v>
      </c>
      <c r="F322" s="20">
        <f t="shared" si="164"/>
        <v>102164.9</v>
      </c>
      <c r="H322" s="16">
        <v>80306.2</v>
      </c>
      <c r="I322" s="16">
        <v>93064.1</v>
      </c>
      <c r="J322" s="16">
        <v>102164.9</v>
      </c>
      <c r="L322" s="17">
        <f t="shared" si="136"/>
        <v>0</v>
      </c>
      <c r="M322" s="17">
        <f t="shared" si="137"/>
        <v>0</v>
      </c>
      <c r="N322" s="17">
        <f t="shared" si="138"/>
        <v>0</v>
      </c>
    </row>
    <row r="323" spans="1:14" x14ac:dyDescent="0.2">
      <c r="A323" s="29" t="s">
        <v>285</v>
      </c>
      <c r="B323" s="19" t="s">
        <v>426</v>
      </c>
      <c r="C323" s="19" t="s">
        <v>3</v>
      </c>
      <c r="D323" s="20">
        <f>D324+D325</f>
        <v>80306.2</v>
      </c>
      <c r="E323" s="20">
        <f t="shared" ref="E323:F323" si="165">E324+E325</f>
        <v>93064.1</v>
      </c>
      <c r="F323" s="20">
        <f t="shared" si="165"/>
        <v>102164.9</v>
      </c>
      <c r="H323" s="20">
        <v>80306.2</v>
      </c>
      <c r="I323" s="20">
        <v>93064.1</v>
      </c>
      <c r="J323" s="20">
        <v>102164.9</v>
      </c>
      <c r="L323" s="17">
        <f t="shared" si="136"/>
        <v>0</v>
      </c>
      <c r="M323" s="17">
        <f t="shared" si="137"/>
        <v>0</v>
      </c>
      <c r="N323" s="17">
        <f t="shared" si="138"/>
        <v>0</v>
      </c>
    </row>
    <row r="324" spans="1:14" ht="22.5" x14ac:dyDescent="0.2">
      <c r="A324" s="18" t="s">
        <v>85</v>
      </c>
      <c r="B324" s="19" t="s">
        <v>426</v>
      </c>
      <c r="C324" s="19" t="s">
        <v>86</v>
      </c>
      <c r="D324" s="20">
        <v>4118.3999999999996</v>
      </c>
      <c r="E324" s="20">
        <v>7569.1</v>
      </c>
      <c r="F324" s="20">
        <v>13964.9</v>
      </c>
      <c r="H324" s="20">
        <v>4118.3999999999996</v>
      </c>
      <c r="I324" s="20">
        <v>7569.1</v>
      </c>
      <c r="J324" s="20">
        <v>13964.9</v>
      </c>
      <c r="L324" s="17">
        <f t="shared" si="136"/>
        <v>0</v>
      </c>
      <c r="M324" s="17">
        <f t="shared" si="137"/>
        <v>0</v>
      </c>
      <c r="N324" s="17">
        <f t="shared" si="138"/>
        <v>0</v>
      </c>
    </row>
    <row r="325" spans="1:14" x14ac:dyDescent="0.2">
      <c r="A325" s="18" t="s">
        <v>41</v>
      </c>
      <c r="B325" s="19" t="s">
        <v>426</v>
      </c>
      <c r="C325" s="19" t="s">
        <v>42</v>
      </c>
      <c r="D325" s="20">
        <v>76187.8</v>
      </c>
      <c r="E325" s="20">
        <v>85495</v>
      </c>
      <c r="F325" s="20">
        <v>88200</v>
      </c>
      <c r="H325" s="20">
        <v>76187.8</v>
      </c>
      <c r="I325" s="20">
        <v>85495</v>
      </c>
      <c r="J325" s="20">
        <v>88200</v>
      </c>
      <c r="L325" s="17">
        <f t="shared" si="136"/>
        <v>0</v>
      </c>
      <c r="M325" s="17">
        <f t="shared" si="137"/>
        <v>0</v>
      </c>
      <c r="N325" s="17">
        <f t="shared" si="138"/>
        <v>0</v>
      </c>
    </row>
    <row r="326" spans="1:14" ht="33.75" x14ac:dyDescent="0.2">
      <c r="A326" s="18" t="s">
        <v>286</v>
      </c>
      <c r="B326" s="19" t="s">
        <v>287</v>
      </c>
      <c r="C326" s="19" t="s">
        <v>3</v>
      </c>
      <c r="D326" s="20">
        <f>D327+D329</f>
        <v>2200</v>
      </c>
      <c r="E326" s="20">
        <f t="shared" ref="E326:F326" si="166">E327+E329</f>
        <v>62256.5</v>
      </c>
      <c r="F326" s="20">
        <f t="shared" si="166"/>
        <v>62256.5</v>
      </c>
      <c r="H326" s="16">
        <v>2200</v>
      </c>
      <c r="I326" s="16">
        <v>62256.5</v>
      </c>
      <c r="J326" s="16">
        <v>62256.5</v>
      </c>
      <c r="L326" s="17">
        <f t="shared" si="136"/>
        <v>0</v>
      </c>
      <c r="M326" s="17">
        <f t="shared" si="137"/>
        <v>0</v>
      </c>
      <c r="N326" s="17">
        <f t="shared" si="138"/>
        <v>0</v>
      </c>
    </row>
    <row r="327" spans="1:14" ht="33.75" x14ac:dyDescent="0.2">
      <c r="A327" s="29" t="s">
        <v>288</v>
      </c>
      <c r="B327" s="19" t="s">
        <v>576</v>
      </c>
      <c r="C327" s="19" t="s">
        <v>3</v>
      </c>
      <c r="D327" s="20">
        <f>D328</f>
        <v>0</v>
      </c>
      <c r="E327" s="20">
        <f t="shared" ref="E327:F327" si="167">E328</f>
        <v>62056.5</v>
      </c>
      <c r="F327" s="20">
        <f t="shared" si="167"/>
        <v>62056.5</v>
      </c>
      <c r="H327" s="20" t="s">
        <v>3</v>
      </c>
      <c r="I327" s="20">
        <v>62056.5</v>
      </c>
      <c r="J327" s="20">
        <v>62056.5</v>
      </c>
      <c r="L327" s="17" t="e">
        <f t="shared" si="136"/>
        <v>#VALUE!</v>
      </c>
      <c r="M327" s="17">
        <f t="shared" si="137"/>
        <v>0</v>
      </c>
      <c r="N327" s="17">
        <f t="shared" si="138"/>
        <v>0</v>
      </c>
    </row>
    <row r="328" spans="1:14" ht="22.5" x14ac:dyDescent="0.2">
      <c r="A328" s="18" t="s">
        <v>85</v>
      </c>
      <c r="B328" s="19" t="s">
        <v>576</v>
      </c>
      <c r="C328" s="19" t="s">
        <v>86</v>
      </c>
      <c r="D328" s="20">
        <v>0</v>
      </c>
      <c r="E328" s="20">
        <v>62056.5</v>
      </c>
      <c r="F328" s="20">
        <v>62056.5</v>
      </c>
      <c r="H328" s="20" t="s">
        <v>3</v>
      </c>
      <c r="I328" s="20">
        <v>62056.5</v>
      </c>
      <c r="J328" s="20">
        <v>62056.5</v>
      </c>
      <c r="L328" s="17" t="e">
        <f t="shared" si="136"/>
        <v>#VALUE!</v>
      </c>
      <c r="M328" s="17">
        <f t="shared" si="137"/>
        <v>0</v>
      </c>
      <c r="N328" s="17">
        <f t="shared" si="138"/>
        <v>0</v>
      </c>
    </row>
    <row r="329" spans="1:14" ht="33.75" x14ac:dyDescent="0.2">
      <c r="A329" s="18" t="s">
        <v>288</v>
      </c>
      <c r="B329" s="19" t="s">
        <v>427</v>
      </c>
      <c r="C329" s="19" t="s">
        <v>3</v>
      </c>
      <c r="D329" s="20">
        <f>D330</f>
        <v>2200</v>
      </c>
      <c r="E329" s="20">
        <f t="shared" ref="E329:F329" si="168">E330</f>
        <v>200</v>
      </c>
      <c r="F329" s="20">
        <f t="shared" si="168"/>
        <v>200</v>
      </c>
      <c r="H329" s="20">
        <v>2200</v>
      </c>
      <c r="I329" s="20">
        <v>200</v>
      </c>
      <c r="J329" s="20">
        <v>200</v>
      </c>
      <c r="L329" s="17">
        <f t="shared" si="136"/>
        <v>0</v>
      </c>
      <c r="M329" s="17">
        <f t="shared" si="137"/>
        <v>0</v>
      </c>
      <c r="N329" s="17">
        <f t="shared" si="138"/>
        <v>0</v>
      </c>
    </row>
    <row r="330" spans="1:14" ht="22.5" x14ac:dyDescent="0.2">
      <c r="A330" s="29" t="s">
        <v>85</v>
      </c>
      <c r="B330" s="19" t="s">
        <v>427</v>
      </c>
      <c r="C330" s="19" t="s">
        <v>86</v>
      </c>
      <c r="D330" s="20">
        <v>2200</v>
      </c>
      <c r="E330" s="20">
        <v>200</v>
      </c>
      <c r="F330" s="20">
        <v>200</v>
      </c>
      <c r="H330" s="20">
        <v>2200</v>
      </c>
      <c r="I330" s="20">
        <v>200</v>
      </c>
      <c r="J330" s="20">
        <v>200</v>
      </c>
      <c r="L330" s="17">
        <f t="shared" si="136"/>
        <v>0</v>
      </c>
      <c r="M330" s="17">
        <f t="shared" si="137"/>
        <v>0</v>
      </c>
      <c r="N330" s="17">
        <f t="shared" si="138"/>
        <v>0</v>
      </c>
    </row>
    <row r="331" spans="1:14" ht="22.5" x14ac:dyDescent="0.2">
      <c r="A331" s="18" t="s">
        <v>289</v>
      </c>
      <c r="B331" s="19" t="s">
        <v>290</v>
      </c>
      <c r="C331" s="19" t="s">
        <v>3</v>
      </c>
      <c r="D331" s="20">
        <f>D332</f>
        <v>89128</v>
      </c>
      <c r="E331" s="20">
        <f t="shared" ref="E331:F332" si="169">E332</f>
        <v>26272.7</v>
      </c>
      <c r="F331" s="20">
        <f t="shared" si="169"/>
        <v>89599.6</v>
      </c>
      <c r="H331" s="16">
        <v>89128</v>
      </c>
      <c r="I331" s="16">
        <v>26272.7</v>
      </c>
      <c r="J331" s="16">
        <v>89599.6</v>
      </c>
      <c r="L331" s="17">
        <f t="shared" ref="L331:L384" si="170">H331-D331</f>
        <v>0</v>
      </c>
      <c r="M331" s="17">
        <f t="shared" ref="M331:M384" si="171">I331-E331</f>
        <v>0</v>
      </c>
      <c r="N331" s="17">
        <f t="shared" ref="N331:N384" si="172">J331-F331</f>
        <v>0</v>
      </c>
    </row>
    <row r="332" spans="1:14" x14ac:dyDescent="0.2">
      <c r="A332" s="18" t="s">
        <v>291</v>
      </c>
      <c r="B332" s="19" t="s">
        <v>428</v>
      </c>
      <c r="C332" s="19" t="s">
        <v>3</v>
      </c>
      <c r="D332" s="20">
        <f>D333</f>
        <v>89128</v>
      </c>
      <c r="E332" s="20">
        <f t="shared" si="169"/>
        <v>26272.7</v>
      </c>
      <c r="F332" s="20">
        <f t="shared" si="169"/>
        <v>89599.6</v>
      </c>
      <c r="H332" s="20">
        <v>89128</v>
      </c>
      <c r="I332" s="20">
        <v>26272.7</v>
      </c>
      <c r="J332" s="20">
        <v>89599.6</v>
      </c>
      <c r="L332" s="17">
        <f t="shared" si="170"/>
        <v>0</v>
      </c>
      <c r="M332" s="17">
        <f t="shared" si="171"/>
        <v>0</v>
      </c>
      <c r="N332" s="17">
        <f t="shared" si="172"/>
        <v>0</v>
      </c>
    </row>
    <row r="333" spans="1:14" ht="22.5" x14ac:dyDescent="0.2">
      <c r="A333" s="29" t="s">
        <v>36</v>
      </c>
      <c r="B333" s="19" t="s">
        <v>428</v>
      </c>
      <c r="C333" s="19" t="s">
        <v>37</v>
      </c>
      <c r="D333" s="20">
        <v>89128</v>
      </c>
      <c r="E333" s="20">
        <v>26272.7</v>
      </c>
      <c r="F333" s="20">
        <v>89599.6</v>
      </c>
      <c r="H333" s="20">
        <v>89128</v>
      </c>
      <c r="I333" s="20">
        <v>26272.7</v>
      </c>
      <c r="J333" s="20">
        <v>89599.6</v>
      </c>
      <c r="L333" s="17">
        <f t="shared" si="170"/>
        <v>0</v>
      </c>
      <c r="M333" s="17">
        <f t="shared" si="171"/>
        <v>0</v>
      </c>
      <c r="N333" s="17">
        <f t="shared" si="172"/>
        <v>0</v>
      </c>
    </row>
    <row r="334" spans="1:14" ht="22.5" x14ac:dyDescent="0.2">
      <c r="A334" s="18" t="s">
        <v>429</v>
      </c>
      <c r="B334" s="19" t="s">
        <v>430</v>
      </c>
      <c r="C334" s="19" t="s">
        <v>3</v>
      </c>
      <c r="D334" s="20">
        <f>D335</f>
        <v>90000</v>
      </c>
      <c r="E334" s="20">
        <f t="shared" ref="E334:F335" si="173">E335</f>
        <v>30000</v>
      </c>
      <c r="F334" s="20">
        <f t="shared" si="173"/>
        <v>30000</v>
      </c>
      <c r="H334" s="16">
        <v>90000</v>
      </c>
      <c r="I334" s="16">
        <v>30000</v>
      </c>
      <c r="J334" s="16">
        <v>30000</v>
      </c>
      <c r="L334" s="17">
        <f t="shared" si="170"/>
        <v>0</v>
      </c>
      <c r="M334" s="17">
        <f t="shared" si="171"/>
        <v>0</v>
      </c>
      <c r="N334" s="17">
        <f t="shared" si="172"/>
        <v>0</v>
      </c>
    </row>
    <row r="335" spans="1:14" ht="22.5" x14ac:dyDescent="0.2">
      <c r="A335" s="18" t="s">
        <v>431</v>
      </c>
      <c r="B335" s="19" t="s">
        <v>432</v>
      </c>
      <c r="C335" s="19" t="s">
        <v>3</v>
      </c>
      <c r="D335" s="20">
        <f>D336</f>
        <v>90000</v>
      </c>
      <c r="E335" s="20">
        <f t="shared" si="173"/>
        <v>30000</v>
      </c>
      <c r="F335" s="20">
        <f t="shared" si="173"/>
        <v>30000</v>
      </c>
      <c r="H335" s="20">
        <v>90000</v>
      </c>
      <c r="I335" s="20">
        <v>30000</v>
      </c>
      <c r="J335" s="20">
        <v>30000</v>
      </c>
      <c r="L335" s="17">
        <f t="shared" si="170"/>
        <v>0</v>
      </c>
      <c r="M335" s="17">
        <f t="shared" si="171"/>
        <v>0</v>
      </c>
      <c r="N335" s="17">
        <f t="shared" si="172"/>
        <v>0</v>
      </c>
    </row>
    <row r="336" spans="1:14" x14ac:dyDescent="0.2">
      <c r="A336" s="29" t="s">
        <v>41</v>
      </c>
      <c r="B336" s="19" t="s">
        <v>432</v>
      </c>
      <c r="C336" s="19" t="s">
        <v>42</v>
      </c>
      <c r="D336" s="20">
        <v>90000</v>
      </c>
      <c r="E336" s="20">
        <v>30000</v>
      </c>
      <c r="F336" s="20">
        <v>30000</v>
      </c>
      <c r="H336" s="20">
        <v>90000</v>
      </c>
      <c r="I336" s="20">
        <v>30000</v>
      </c>
      <c r="J336" s="20">
        <v>30000</v>
      </c>
      <c r="L336" s="17">
        <f t="shared" si="170"/>
        <v>0</v>
      </c>
      <c r="M336" s="17">
        <f t="shared" si="171"/>
        <v>0</v>
      </c>
      <c r="N336" s="17">
        <f t="shared" si="172"/>
        <v>0</v>
      </c>
    </row>
    <row r="337" spans="1:14" x14ac:dyDescent="0.2">
      <c r="A337" s="18" t="s">
        <v>577</v>
      </c>
      <c r="B337" s="19" t="s">
        <v>578</v>
      </c>
      <c r="C337" s="19" t="s">
        <v>3</v>
      </c>
      <c r="D337" s="20">
        <f>D338</f>
        <v>1827.7</v>
      </c>
      <c r="E337" s="20">
        <f t="shared" ref="E337:F338" si="174">E338</f>
        <v>0</v>
      </c>
      <c r="F337" s="20">
        <f t="shared" si="174"/>
        <v>0</v>
      </c>
      <c r="H337" s="16">
        <v>1827.7</v>
      </c>
      <c r="I337" s="16" t="s">
        <v>3</v>
      </c>
      <c r="J337" s="16" t="s">
        <v>3</v>
      </c>
      <c r="L337" s="17">
        <f t="shared" si="170"/>
        <v>0</v>
      </c>
      <c r="M337" s="17" t="e">
        <f t="shared" si="171"/>
        <v>#VALUE!</v>
      </c>
      <c r="N337" s="17" t="e">
        <f t="shared" si="172"/>
        <v>#VALUE!</v>
      </c>
    </row>
    <row r="338" spans="1:14" x14ac:dyDescent="0.2">
      <c r="A338" s="18" t="s">
        <v>579</v>
      </c>
      <c r="B338" s="19" t="s">
        <v>580</v>
      </c>
      <c r="C338" s="19" t="s">
        <v>3</v>
      </c>
      <c r="D338" s="20">
        <f>D339</f>
        <v>1827.7</v>
      </c>
      <c r="E338" s="20">
        <f t="shared" si="174"/>
        <v>0</v>
      </c>
      <c r="F338" s="20">
        <f t="shared" si="174"/>
        <v>0</v>
      </c>
      <c r="H338" s="20">
        <v>1827.7</v>
      </c>
      <c r="I338" s="20" t="s">
        <v>3</v>
      </c>
      <c r="J338" s="20" t="s">
        <v>3</v>
      </c>
      <c r="L338" s="17">
        <f t="shared" si="170"/>
        <v>0</v>
      </c>
      <c r="M338" s="17" t="e">
        <f t="shared" si="171"/>
        <v>#VALUE!</v>
      </c>
      <c r="N338" s="17" t="e">
        <f t="shared" si="172"/>
        <v>#VALUE!</v>
      </c>
    </row>
    <row r="339" spans="1:14" ht="22.5" x14ac:dyDescent="0.2">
      <c r="A339" s="29" t="s">
        <v>85</v>
      </c>
      <c r="B339" s="19" t="s">
        <v>580</v>
      </c>
      <c r="C339" s="19" t="s">
        <v>86</v>
      </c>
      <c r="D339" s="20">
        <v>1827.7</v>
      </c>
      <c r="E339" s="20">
        <v>0</v>
      </c>
      <c r="F339" s="20">
        <v>0</v>
      </c>
      <c r="H339" s="20">
        <v>1827.7</v>
      </c>
      <c r="I339" s="20" t="s">
        <v>3</v>
      </c>
      <c r="J339" s="20" t="s">
        <v>3</v>
      </c>
      <c r="L339" s="17">
        <f t="shared" si="170"/>
        <v>0</v>
      </c>
      <c r="M339" s="17" t="e">
        <f t="shared" si="171"/>
        <v>#VALUE!</v>
      </c>
      <c r="N339" s="17" t="e">
        <f t="shared" si="172"/>
        <v>#VALUE!</v>
      </c>
    </row>
    <row r="340" spans="1:14" ht="33.75" x14ac:dyDescent="0.2">
      <c r="A340" s="29" t="s">
        <v>286</v>
      </c>
      <c r="B340" s="19" t="s">
        <v>292</v>
      </c>
      <c r="C340" s="19" t="s">
        <v>3</v>
      </c>
      <c r="D340" s="20">
        <f>D341</f>
        <v>137108.29999999999</v>
      </c>
      <c r="E340" s="20">
        <f t="shared" ref="E340:F341" si="175">E341</f>
        <v>0</v>
      </c>
      <c r="F340" s="20">
        <f t="shared" si="175"/>
        <v>0</v>
      </c>
      <c r="H340" s="16">
        <v>137108.29999999999</v>
      </c>
      <c r="I340" s="16" t="s">
        <v>3</v>
      </c>
      <c r="J340" s="16" t="s">
        <v>3</v>
      </c>
      <c r="L340" s="17">
        <f t="shared" si="170"/>
        <v>0</v>
      </c>
      <c r="M340" s="17" t="e">
        <f t="shared" si="171"/>
        <v>#VALUE!</v>
      </c>
      <c r="N340" s="17" t="e">
        <f t="shared" si="172"/>
        <v>#VALUE!</v>
      </c>
    </row>
    <row r="341" spans="1:14" ht="33.75" x14ac:dyDescent="0.2">
      <c r="A341" s="29" t="s">
        <v>288</v>
      </c>
      <c r="B341" s="19" t="s">
        <v>293</v>
      </c>
      <c r="C341" s="19" t="s">
        <v>3</v>
      </c>
      <c r="D341" s="20">
        <f>D342</f>
        <v>137108.29999999999</v>
      </c>
      <c r="E341" s="20">
        <f t="shared" si="175"/>
        <v>0</v>
      </c>
      <c r="F341" s="20">
        <f t="shared" si="175"/>
        <v>0</v>
      </c>
      <c r="H341" s="20">
        <v>137108.29999999999</v>
      </c>
      <c r="I341" s="20" t="s">
        <v>3</v>
      </c>
      <c r="J341" s="20" t="s">
        <v>3</v>
      </c>
      <c r="L341" s="17">
        <f t="shared" si="170"/>
        <v>0</v>
      </c>
      <c r="M341" s="17" t="e">
        <f t="shared" si="171"/>
        <v>#VALUE!</v>
      </c>
      <c r="N341" s="17" t="e">
        <f t="shared" si="172"/>
        <v>#VALUE!</v>
      </c>
    </row>
    <row r="342" spans="1:14" ht="22.5" x14ac:dyDescent="0.2">
      <c r="A342" s="18" t="s">
        <v>85</v>
      </c>
      <c r="B342" s="19" t="s">
        <v>293</v>
      </c>
      <c r="C342" s="19" t="s">
        <v>86</v>
      </c>
      <c r="D342" s="20">
        <v>137108.29999999999</v>
      </c>
      <c r="E342" s="20">
        <v>0</v>
      </c>
      <c r="F342" s="20">
        <v>0</v>
      </c>
      <c r="H342" s="20">
        <v>137108.29999999999</v>
      </c>
      <c r="I342" s="20" t="s">
        <v>3</v>
      </c>
      <c r="J342" s="20" t="s">
        <v>3</v>
      </c>
      <c r="L342" s="17">
        <f t="shared" si="170"/>
        <v>0</v>
      </c>
      <c r="M342" s="17" t="e">
        <f t="shared" si="171"/>
        <v>#VALUE!</v>
      </c>
      <c r="N342" s="17" t="e">
        <f t="shared" si="172"/>
        <v>#VALUE!</v>
      </c>
    </row>
    <row r="343" spans="1:14" x14ac:dyDescent="0.2">
      <c r="A343" s="18" t="s">
        <v>294</v>
      </c>
      <c r="B343" s="19" t="s">
        <v>17</v>
      </c>
      <c r="C343" s="19" t="s">
        <v>3</v>
      </c>
      <c r="D343" s="20">
        <f>D344</f>
        <v>37315.699999999997</v>
      </c>
      <c r="E343" s="20">
        <f t="shared" ref="E343:F345" si="176">E344</f>
        <v>38377.699999999997</v>
      </c>
      <c r="F343" s="20">
        <f t="shared" si="176"/>
        <v>38377.699999999997</v>
      </c>
      <c r="H343" s="16">
        <v>37315.599999999999</v>
      </c>
      <c r="I343" s="16">
        <v>38377.699999999997</v>
      </c>
      <c r="J343" s="16">
        <v>38377.699999999997</v>
      </c>
      <c r="L343" s="17">
        <f t="shared" si="170"/>
        <v>-9.9999999998544808E-2</v>
      </c>
      <c r="M343" s="17">
        <f t="shared" si="171"/>
        <v>0</v>
      </c>
      <c r="N343" s="17">
        <f t="shared" si="172"/>
        <v>0</v>
      </c>
    </row>
    <row r="344" spans="1:14" ht="22.5" x14ac:dyDescent="0.2">
      <c r="A344" s="18" t="s">
        <v>100</v>
      </c>
      <c r="B344" s="19" t="s">
        <v>297</v>
      </c>
      <c r="C344" s="19" t="s">
        <v>3</v>
      </c>
      <c r="D344" s="20">
        <f>D345</f>
        <v>37315.699999999997</v>
      </c>
      <c r="E344" s="20">
        <f t="shared" si="176"/>
        <v>38377.699999999997</v>
      </c>
      <c r="F344" s="20">
        <f t="shared" si="176"/>
        <v>38377.699999999997</v>
      </c>
      <c r="H344" s="16">
        <v>37315.599999999999</v>
      </c>
      <c r="I344" s="16">
        <v>38377.699999999997</v>
      </c>
      <c r="J344" s="16">
        <v>38377.699999999997</v>
      </c>
      <c r="L344" s="17">
        <f t="shared" si="170"/>
        <v>-9.9999999998544808E-2</v>
      </c>
      <c r="M344" s="17">
        <f t="shared" si="171"/>
        <v>0</v>
      </c>
      <c r="N344" s="17">
        <f t="shared" si="172"/>
        <v>0</v>
      </c>
    </row>
    <row r="345" spans="1:14" ht="22.5" x14ac:dyDescent="0.2">
      <c r="A345" s="18" t="s">
        <v>104</v>
      </c>
      <c r="B345" s="19" t="s">
        <v>298</v>
      </c>
      <c r="C345" s="19" t="s">
        <v>3</v>
      </c>
      <c r="D345" s="20">
        <f>D346</f>
        <v>37315.699999999997</v>
      </c>
      <c r="E345" s="20">
        <f t="shared" si="176"/>
        <v>38377.699999999997</v>
      </c>
      <c r="F345" s="20">
        <f t="shared" si="176"/>
        <v>38377.699999999997</v>
      </c>
      <c r="H345" s="16">
        <v>37315.599999999999</v>
      </c>
      <c r="I345" s="16">
        <v>38377.699999999997</v>
      </c>
      <c r="J345" s="16">
        <v>38377.699999999997</v>
      </c>
      <c r="L345" s="17">
        <f t="shared" si="170"/>
        <v>-9.9999999998544808E-2</v>
      </c>
      <c r="M345" s="17">
        <f t="shared" si="171"/>
        <v>0</v>
      </c>
      <c r="N345" s="17">
        <f t="shared" si="172"/>
        <v>0</v>
      </c>
    </row>
    <row r="346" spans="1:14" ht="45" x14ac:dyDescent="0.2">
      <c r="A346" s="18" t="s">
        <v>434</v>
      </c>
      <c r="B346" s="19" t="s">
        <v>299</v>
      </c>
      <c r="C346" s="19" t="s">
        <v>3</v>
      </c>
      <c r="D346" s="20">
        <f>D347+D348+D349+D350</f>
        <v>37315.699999999997</v>
      </c>
      <c r="E346" s="20">
        <f t="shared" ref="E346:F346" si="177">E347+E348+E349+E350</f>
        <v>38377.699999999997</v>
      </c>
      <c r="F346" s="20">
        <f t="shared" si="177"/>
        <v>38377.699999999997</v>
      </c>
      <c r="H346" s="20">
        <v>37315.599999999999</v>
      </c>
      <c r="I346" s="20">
        <v>38377.699999999997</v>
      </c>
      <c r="J346" s="20">
        <v>38377.699999999997</v>
      </c>
      <c r="L346" s="17">
        <f t="shared" si="170"/>
        <v>-9.9999999998544808E-2</v>
      </c>
      <c r="M346" s="17">
        <f t="shared" si="171"/>
        <v>0</v>
      </c>
      <c r="N346" s="17">
        <f t="shared" si="172"/>
        <v>0</v>
      </c>
    </row>
    <row r="347" spans="1:14" ht="33.75" x14ac:dyDescent="0.2">
      <c r="A347" s="29" t="s">
        <v>107</v>
      </c>
      <c r="B347" s="19" t="s">
        <v>299</v>
      </c>
      <c r="C347" s="19" t="s">
        <v>108</v>
      </c>
      <c r="D347" s="20">
        <v>32339.599999999999</v>
      </c>
      <c r="E347" s="20">
        <v>33169.199999999997</v>
      </c>
      <c r="F347" s="20">
        <v>33169.199999999997</v>
      </c>
      <c r="H347" s="20">
        <v>32339.5</v>
      </c>
      <c r="I347" s="20">
        <v>33169.199999999997</v>
      </c>
      <c r="J347" s="20">
        <v>33169.199999999997</v>
      </c>
      <c r="L347" s="17">
        <f t="shared" si="170"/>
        <v>-9.9999999998544808E-2</v>
      </c>
      <c r="M347" s="17">
        <f t="shared" si="171"/>
        <v>0</v>
      </c>
      <c r="N347" s="17">
        <f t="shared" si="172"/>
        <v>0</v>
      </c>
    </row>
    <row r="348" spans="1:14" ht="22.5" x14ac:dyDescent="0.2">
      <c r="A348" s="29" t="s">
        <v>85</v>
      </c>
      <c r="B348" s="19" t="s">
        <v>299</v>
      </c>
      <c r="C348" s="19" t="s">
        <v>86</v>
      </c>
      <c r="D348" s="20">
        <v>2880</v>
      </c>
      <c r="E348" s="20">
        <v>3112.4</v>
      </c>
      <c r="F348" s="20">
        <v>3112.4</v>
      </c>
      <c r="H348" s="20">
        <v>2880</v>
      </c>
      <c r="I348" s="20">
        <v>3112.4</v>
      </c>
      <c r="J348" s="20">
        <v>3112.4</v>
      </c>
      <c r="L348" s="17">
        <f t="shared" si="170"/>
        <v>0</v>
      </c>
      <c r="M348" s="17">
        <f t="shared" si="171"/>
        <v>0</v>
      </c>
      <c r="N348" s="17">
        <f t="shared" si="172"/>
        <v>0</v>
      </c>
    </row>
    <row r="349" spans="1:14" ht="22.5" x14ac:dyDescent="0.2">
      <c r="A349" s="29" t="s">
        <v>34</v>
      </c>
      <c r="B349" s="19" t="s">
        <v>299</v>
      </c>
      <c r="C349" s="19" t="s">
        <v>35</v>
      </c>
      <c r="D349" s="20">
        <v>2092.6</v>
      </c>
      <c r="E349" s="20">
        <v>2092.6</v>
      </c>
      <c r="F349" s="20">
        <v>2092.6</v>
      </c>
      <c r="H349" s="20">
        <v>2092.6</v>
      </c>
      <c r="I349" s="20">
        <v>2092.6</v>
      </c>
      <c r="J349" s="20">
        <v>2092.6</v>
      </c>
      <c r="L349" s="17">
        <f t="shared" si="170"/>
        <v>0</v>
      </c>
      <c r="M349" s="17">
        <f t="shared" si="171"/>
        <v>0</v>
      </c>
      <c r="N349" s="17">
        <f t="shared" si="172"/>
        <v>0</v>
      </c>
    </row>
    <row r="350" spans="1:14" x14ac:dyDescent="0.2">
      <c r="A350" s="18" t="s">
        <v>41</v>
      </c>
      <c r="B350" s="19" t="s">
        <v>299</v>
      </c>
      <c r="C350" s="19" t="s">
        <v>42</v>
      </c>
      <c r="D350" s="20">
        <v>3.5</v>
      </c>
      <c r="E350" s="20">
        <v>3.5</v>
      </c>
      <c r="F350" s="20">
        <v>3.5</v>
      </c>
      <c r="H350" s="20">
        <v>3.5</v>
      </c>
      <c r="I350" s="20">
        <v>3.5</v>
      </c>
      <c r="J350" s="20">
        <v>3.5</v>
      </c>
      <c r="L350" s="17">
        <f t="shared" si="170"/>
        <v>0</v>
      </c>
      <c r="M350" s="17">
        <f t="shared" si="171"/>
        <v>0</v>
      </c>
      <c r="N350" s="17">
        <f t="shared" si="172"/>
        <v>0</v>
      </c>
    </row>
    <row r="351" spans="1:14" x14ac:dyDescent="0.2">
      <c r="A351" s="18" t="s">
        <v>439</v>
      </c>
      <c r="B351" s="19" t="s">
        <v>18</v>
      </c>
      <c r="C351" s="19" t="s">
        <v>3</v>
      </c>
      <c r="D351" s="20">
        <f>D352+D375+D403+D421</f>
        <v>667061.39999999991</v>
      </c>
      <c r="E351" s="20">
        <f t="shared" ref="E351:F351" si="178">E352+E375+E403+E421</f>
        <v>643476.20000000007</v>
      </c>
      <c r="F351" s="20">
        <f t="shared" si="178"/>
        <v>644776.39999999991</v>
      </c>
      <c r="H351" s="16">
        <v>667061.30000000005</v>
      </c>
      <c r="I351" s="16">
        <v>643476.1</v>
      </c>
      <c r="J351" s="16">
        <v>644776.30000000005</v>
      </c>
      <c r="L351" s="17">
        <f t="shared" si="170"/>
        <v>-9.9999999860301614E-2</v>
      </c>
      <c r="M351" s="17">
        <f t="shared" si="171"/>
        <v>-0.10000000009313226</v>
      </c>
      <c r="N351" s="17">
        <f t="shared" si="172"/>
        <v>-9.9999999860301614E-2</v>
      </c>
    </row>
    <row r="352" spans="1:14" ht="22.5" x14ac:dyDescent="0.2">
      <c r="A352" s="29" t="s">
        <v>440</v>
      </c>
      <c r="B352" s="19" t="s">
        <v>300</v>
      </c>
      <c r="C352" s="19" t="s">
        <v>3</v>
      </c>
      <c r="D352" s="20">
        <f>D353+D357+D362+D365+D368+D371</f>
        <v>363304.19999999995</v>
      </c>
      <c r="E352" s="20">
        <f t="shared" ref="E352:F352" si="179">E353+E357+E362+E365+E368+E371</f>
        <v>388513.8</v>
      </c>
      <c r="F352" s="20">
        <f t="shared" si="179"/>
        <v>373047.69999999995</v>
      </c>
      <c r="H352" s="16">
        <v>363304.2</v>
      </c>
      <c r="I352" s="16">
        <v>388513.8</v>
      </c>
      <c r="J352" s="16">
        <v>373047.6</v>
      </c>
      <c r="L352" s="17">
        <f t="shared" si="170"/>
        <v>0</v>
      </c>
      <c r="M352" s="17">
        <f t="shared" si="171"/>
        <v>0</v>
      </c>
      <c r="N352" s="17">
        <f t="shared" si="172"/>
        <v>-9.9999999976716936E-2</v>
      </c>
    </row>
    <row r="353" spans="1:14" ht="33.75" x14ac:dyDescent="0.2">
      <c r="A353" s="18" t="s">
        <v>301</v>
      </c>
      <c r="B353" s="19" t="s">
        <v>302</v>
      </c>
      <c r="C353" s="19" t="s">
        <v>3</v>
      </c>
      <c r="D353" s="20">
        <f>D354</f>
        <v>3500</v>
      </c>
      <c r="E353" s="20">
        <f t="shared" ref="E353:F353" si="180">E354</f>
        <v>0</v>
      </c>
      <c r="F353" s="20">
        <f t="shared" si="180"/>
        <v>0</v>
      </c>
      <c r="H353" s="16">
        <v>3500</v>
      </c>
      <c r="I353" s="16" t="s">
        <v>3</v>
      </c>
      <c r="J353" s="16" t="s">
        <v>3</v>
      </c>
      <c r="L353" s="17">
        <f t="shared" si="170"/>
        <v>0</v>
      </c>
      <c r="M353" s="17" t="e">
        <f t="shared" si="171"/>
        <v>#VALUE!</v>
      </c>
      <c r="N353" s="17" t="e">
        <f t="shared" si="172"/>
        <v>#VALUE!</v>
      </c>
    </row>
    <row r="354" spans="1:14" ht="33.75" x14ac:dyDescent="0.2">
      <c r="A354" s="18" t="s">
        <v>441</v>
      </c>
      <c r="B354" s="19" t="s">
        <v>442</v>
      </c>
      <c r="C354" s="19" t="s">
        <v>3</v>
      </c>
      <c r="D354" s="20">
        <f>D355+D356</f>
        <v>3500</v>
      </c>
      <c r="E354" s="20">
        <f t="shared" ref="E354:F354" si="181">E355+E356</f>
        <v>0</v>
      </c>
      <c r="F354" s="20">
        <f t="shared" si="181"/>
        <v>0</v>
      </c>
      <c r="H354" s="20">
        <v>3500</v>
      </c>
      <c r="I354" s="20" t="s">
        <v>3</v>
      </c>
      <c r="J354" s="20" t="s">
        <v>3</v>
      </c>
      <c r="L354" s="17">
        <f t="shared" si="170"/>
        <v>0</v>
      </c>
      <c r="M354" s="17" t="e">
        <f t="shared" si="171"/>
        <v>#VALUE!</v>
      </c>
      <c r="N354" s="17" t="e">
        <f t="shared" si="172"/>
        <v>#VALUE!</v>
      </c>
    </row>
    <row r="355" spans="1:14" ht="22.5" x14ac:dyDescent="0.2">
      <c r="A355" s="29" t="s">
        <v>36</v>
      </c>
      <c r="B355" s="19" t="s">
        <v>442</v>
      </c>
      <c r="C355" s="19" t="s">
        <v>37</v>
      </c>
      <c r="D355" s="20">
        <v>1750</v>
      </c>
      <c r="E355" s="20">
        <v>0</v>
      </c>
      <c r="F355" s="20">
        <v>0</v>
      </c>
      <c r="H355" s="20">
        <v>1750</v>
      </c>
      <c r="I355" s="20" t="s">
        <v>3</v>
      </c>
      <c r="J355" s="20" t="s">
        <v>3</v>
      </c>
      <c r="L355" s="17">
        <f t="shared" si="170"/>
        <v>0</v>
      </c>
      <c r="M355" s="17" t="e">
        <f t="shared" si="171"/>
        <v>#VALUE!</v>
      </c>
      <c r="N355" s="17" t="e">
        <f t="shared" si="172"/>
        <v>#VALUE!</v>
      </c>
    </row>
    <row r="356" spans="1:14" x14ac:dyDescent="0.2">
      <c r="A356" s="18" t="s">
        <v>41</v>
      </c>
      <c r="B356" s="19" t="s">
        <v>442</v>
      </c>
      <c r="C356" s="19" t="s">
        <v>42</v>
      </c>
      <c r="D356" s="20">
        <v>1750</v>
      </c>
      <c r="E356" s="20">
        <v>0</v>
      </c>
      <c r="F356" s="20">
        <v>0</v>
      </c>
      <c r="H356" s="20">
        <v>1750</v>
      </c>
      <c r="I356" s="20" t="s">
        <v>3</v>
      </c>
      <c r="J356" s="20" t="s">
        <v>3</v>
      </c>
      <c r="L356" s="17">
        <f t="shared" si="170"/>
        <v>0</v>
      </c>
      <c r="M356" s="17" t="e">
        <f t="shared" si="171"/>
        <v>#VALUE!</v>
      </c>
      <c r="N356" s="17" t="e">
        <f t="shared" si="172"/>
        <v>#VALUE!</v>
      </c>
    </row>
    <row r="357" spans="1:14" ht="33.75" x14ac:dyDescent="0.2">
      <c r="A357" s="18" t="s">
        <v>581</v>
      </c>
      <c r="B357" s="19" t="s">
        <v>443</v>
      </c>
      <c r="C357" s="19" t="s">
        <v>3</v>
      </c>
      <c r="D357" s="20">
        <f>D358+D360</f>
        <v>182250.1</v>
      </c>
      <c r="E357" s="20">
        <f t="shared" ref="E357:F358" si="182">E358</f>
        <v>182250.1</v>
      </c>
      <c r="F357" s="20">
        <f t="shared" si="182"/>
        <v>158128.79999999999</v>
      </c>
      <c r="H357" s="16">
        <v>182250.1</v>
      </c>
      <c r="I357" s="16">
        <v>182250.1</v>
      </c>
      <c r="J357" s="16">
        <v>158128.70000000001</v>
      </c>
      <c r="L357" s="17">
        <f t="shared" si="170"/>
        <v>0</v>
      </c>
      <c r="M357" s="17">
        <f t="shared" si="171"/>
        <v>0</v>
      </c>
      <c r="N357" s="17">
        <f t="shared" si="172"/>
        <v>-9.9999999976716936E-2</v>
      </c>
    </row>
    <row r="358" spans="1:14" ht="22.5" x14ac:dyDescent="0.2">
      <c r="A358" s="29" t="s">
        <v>582</v>
      </c>
      <c r="B358" s="19" t="s">
        <v>444</v>
      </c>
      <c r="C358" s="19" t="s">
        <v>3</v>
      </c>
      <c r="D358" s="20">
        <f>D359</f>
        <v>142995.20000000001</v>
      </c>
      <c r="E358" s="20">
        <f t="shared" si="182"/>
        <v>182250.1</v>
      </c>
      <c r="F358" s="20">
        <f t="shared" si="182"/>
        <v>158128.79999999999</v>
      </c>
      <c r="H358" s="20">
        <v>142995.20000000001</v>
      </c>
      <c r="I358" s="20">
        <v>182250.1</v>
      </c>
      <c r="J358" s="20">
        <v>158128.70000000001</v>
      </c>
      <c r="L358" s="17">
        <f t="shared" si="170"/>
        <v>0</v>
      </c>
      <c r="M358" s="17">
        <f t="shared" si="171"/>
        <v>0</v>
      </c>
      <c r="N358" s="17">
        <f t="shared" si="172"/>
        <v>-9.9999999976716936E-2</v>
      </c>
    </row>
    <row r="359" spans="1:14" ht="22.5" x14ac:dyDescent="0.2">
      <c r="A359" s="18" t="s">
        <v>36</v>
      </c>
      <c r="B359" s="19" t="s">
        <v>444</v>
      </c>
      <c r="C359" s="19" t="s">
        <v>37</v>
      </c>
      <c r="D359" s="20">
        <v>142995.20000000001</v>
      </c>
      <c r="E359" s="20">
        <v>182250.1</v>
      </c>
      <c r="F359" s="20">
        <v>158128.79999999999</v>
      </c>
      <c r="H359" s="20">
        <v>142995.20000000001</v>
      </c>
      <c r="I359" s="20">
        <v>182250.1</v>
      </c>
      <c r="J359" s="20">
        <v>158128.70000000001</v>
      </c>
      <c r="L359" s="17">
        <f t="shared" si="170"/>
        <v>0</v>
      </c>
      <c r="M359" s="17">
        <f t="shared" si="171"/>
        <v>0</v>
      </c>
      <c r="N359" s="17">
        <f t="shared" si="172"/>
        <v>-9.9999999976716936E-2</v>
      </c>
    </row>
    <row r="360" spans="1:14" ht="22.5" x14ac:dyDescent="0.2">
      <c r="A360" s="18" t="s">
        <v>582</v>
      </c>
      <c r="B360" s="19" t="s">
        <v>583</v>
      </c>
      <c r="C360" s="19" t="s">
        <v>3</v>
      </c>
      <c r="D360" s="20">
        <f>D361</f>
        <v>39254.9</v>
      </c>
      <c r="E360" s="20">
        <f t="shared" ref="E360:F360" si="183">E361</f>
        <v>0</v>
      </c>
      <c r="F360" s="20">
        <f t="shared" si="183"/>
        <v>0</v>
      </c>
      <c r="H360" s="20">
        <v>39254.9</v>
      </c>
      <c r="I360" s="20" t="s">
        <v>3</v>
      </c>
      <c r="J360" s="20" t="s">
        <v>3</v>
      </c>
      <c r="L360" s="17">
        <f t="shared" si="170"/>
        <v>0</v>
      </c>
      <c r="M360" s="17" t="e">
        <f t="shared" si="171"/>
        <v>#VALUE!</v>
      </c>
      <c r="N360" s="17" t="e">
        <f t="shared" si="172"/>
        <v>#VALUE!</v>
      </c>
    </row>
    <row r="361" spans="1:14" ht="22.5" x14ac:dyDescent="0.2">
      <c r="A361" s="29" t="s">
        <v>36</v>
      </c>
      <c r="B361" s="19" t="s">
        <v>583</v>
      </c>
      <c r="C361" s="19" t="s">
        <v>37</v>
      </c>
      <c r="D361" s="20">
        <v>39254.9</v>
      </c>
      <c r="E361" s="20">
        <v>0</v>
      </c>
      <c r="F361" s="20">
        <v>0</v>
      </c>
      <c r="H361" s="20">
        <v>39254.9</v>
      </c>
      <c r="I361" s="20" t="s">
        <v>3</v>
      </c>
      <c r="J361" s="20" t="s">
        <v>3</v>
      </c>
      <c r="L361" s="17">
        <f t="shared" si="170"/>
        <v>0</v>
      </c>
      <c r="M361" s="17" t="e">
        <f t="shared" si="171"/>
        <v>#VALUE!</v>
      </c>
      <c r="N361" s="17" t="e">
        <f t="shared" si="172"/>
        <v>#VALUE!</v>
      </c>
    </row>
    <row r="362" spans="1:14" ht="33.75" x14ac:dyDescent="0.2">
      <c r="A362" s="18" t="s">
        <v>584</v>
      </c>
      <c r="B362" s="19" t="s">
        <v>445</v>
      </c>
      <c r="C362" s="19" t="s">
        <v>3</v>
      </c>
      <c r="D362" s="20">
        <f>D363</f>
        <v>7598.8</v>
      </c>
      <c r="E362" s="20">
        <f t="shared" ref="E362:F363" si="184">E363</f>
        <v>7598.8</v>
      </c>
      <c r="F362" s="20">
        <f t="shared" si="184"/>
        <v>7598.8</v>
      </c>
      <c r="H362" s="16">
        <v>7598.8</v>
      </c>
      <c r="I362" s="16">
        <v>7598.8</v>
      </c>
      <c r="J362" s="16">
        <v>7598.8</v>
      </c>
      <c r="L362" s="17">
        <f t="shared" si="170"/>
        <v>0</v>
      </c>
      <c r="M362" s="17">
        <f t="shared" si="171"/>
        <v>0</v>
      </c>
      <c r="N362" s="17">
        <f t="shared" si="172"/>
        <v>0</v>
      </c>
    </row>
    <row r="363" spans="1:14" ht="33.75" x14ac:dyDescent="0.2">
      <c r="A363" s="18" t="s">
        <v>585</v>
      </c>
      <c r="B363" s="19" t="s">
        <v>446</v>
      </c>
      <c r="C363" s="19" t="s">
        <v>3</v>
      </c>
      <c r="D363" s="20">
        <f>D364</f>
        <v>7598.8</v>
      </c>
      <c r="E363" s="20">
        <f t="shared" si="184"/>
        <v>7598.8</v>
      </c>
      <c r="F363" s="20">
        <f t="shared" si="184"/>
        <v>7598.8</v>
      </c>
      <c r="H363" s="20">
        <v>7598.8</v>
      </c>
      <c r="I363" s="20">
        <v>7598.8</v>
      </c>
      <c r="J363" s="20">
        <v>7598.8</v>
      </c>
      <c r="L363" s="17">
        <f t="shared" si="170"/>
        <v>0</v>
      </c>
      <c r="M363" s="17">
        <f t="shared" si="171"/>
        <v>0</v>
      </c>
      <c r="N363" s="17">
        <f t="shared" si="172"/>
        <v>0</v>
      </c>
    </row>
    <row r="364" spans="1:14" x14ac:dyDescent="0.2">
      <c r="A364" s="29" t="s">
        <v>32</v>
      </c>
      <c r="B364" s="19" t="s">
        <v>446</v>
      </c>
      <c r="C364" s="19" t="s">
        <v>33</v>
      </c>
      <c r="D364" s="20">
        <v>7598.8</v>
      </c>
      <c r="E364" s="20">
        <v>7598.8</v>
      </c>
      <c r="F364" s="20">
        <v>7598.8</v>
      </c>
      <c r="H364" s="20">
        <v>7598.8</v>
      </c>
      <c r="I364" s="20">
        <v>7598.8</v>
      </c>
      <c r="J364" s="20">
        <v>7598.8</v>
      </c>
      <c r="L364" s="17">
        <f t="shared" si="170"/>
        <v>0</v>
      </c>
      <c r="M364" s="17">
        <f t="shared" si="171"/>
        <v>0</v>
      </c>
      <c r="N364" s="17">
        <f t="shared" si="172"/>
        <v>0</v>
      </c>
    </row>
    <row r="365" spans="1:14" ht="45" x14ac:dyDescent="0.2">
      <c r="A365" s="18" t="s">
        <v>586</v>
      </c>
      <c r="B365" s="19" t="s">
        <v>447</v>
      </c>
      <c r="C365" s="19" t="s">
        <v>3</v>
      </c>
      <c r="D365" s="20">
        <f>D366</f>
        <v>16717.3</v>
      </c>
      <c r="E365" s="20">
        <f t="shared" ref="E365:F366" si="185">E366</f>
        <v>16717.3</v>
      </c>
      <c r="F365" s="20">
        <f t="shared" si="185"/>
        <v>16717.3</v>
      </c>
      <c r="H365" s="16">
        <v>16717.3</v>
      </c>
      <c r="I365" s="16">
        <v>16717.3</v>
      </c>
      <c r="J365" s="16">
        <v>16717.3</v>
      </c>
      <c r="L365" s="17">
        <f t="shared" si="170"/>
        <v>0</v>
      </c>
      <c r="M365" s="17">
        <f t="shared" si="171"/>
        <v>0</v>
      </c>
      <c r="N365" s="17">
        <f t="shared" si="172"/>
        <v>0</v>
      </c>
    </row>
    <row r="366" spans="1:14" ht="33.75" x14ac:dyDescent="0.2">
      <c r="A366" s="18" t="s">
        <v>587</v>
      </c>
      <c r="B366" s="19" t="s">
        <v>448</v>
      </c>
      <c r="C366" s="19" t="s">
        <v>3</v>
      </c>
      <c r="D366" s="20">
        <f>D367</f>
        <v>16717.3</v>
      </c>
      <c r="E366" s="20">
        <f t="shared" si="185"/>
        <v>16717.3</v>
      </c>
      <c r="F366" s="20">
        <f t="shared" si="185"/>
        <v>16717.3</v>
      </c>
      <c r="H366" s="20">
        <v>16717.3</v>
      </c>
      <c r="I366" s="20">
        <v>16717.3</v>
      </c>
      <c r="J366" s="20">
        <v>16717.3</v>
      </c>
      <c r="L366" s="17">
        <f t="shared" si="170"/>
        <v>0</v>
      </c>
      <c r="M366" s="17">
        <f t="shared" si="171"/>
        <v>0</v>
      </c>
      <c r="N366" s="17">
        <f t="shared" si="172"/>
        <v>0</v>
      </c>
    </row>
    <row r="367" spans="1:14" x14ac:dyDescent="0.2">
      <c r="A367" s="18" t="s">
        <v>32</v>
      </c>
      <c r="B367" s="19" t="s">
        <v>448</v>
      </c>
      <c r="C367" s="19" t="s">
        <v>33</v>
      </c>
      <c r="D367" s="20">
        <v>16717.3</v>
      </c>
      <c r="E367" s="20">
        <v>16717.3</v>
      </c>
      <c r="F367" s="20">
        <v>16717.3</v>
      </c>
      <c r="H367" s="20">
        <v>16717.3</v>
      </c>
      <c r="I367" s="20">
        <v>16717.3</v>
      </c>
      <c r="J367" s="20">
        <v>16717.3</v>
      </c>
      <c r="L367" s="17">
        <f t="shared" si="170"/>
        <v>0</v>
      </c>
      <c r="M367" s="17">
        <f t="shared" si="171"/>
        <v>0</v>
      </c>
      <c r="N367" s="17">
        <f t="shared" si="172"/>
        <v>0</v>
      </c>
    </row>
    <row r="368" spans="1:14" x14ac:dyDescent="0.2">
      <c r="A368" s="29" t="s">
        <v>295</v>
      </c>
      <c r="B368" s="19" t="s">
        <v>449</v>
      </c>
      <c r="C368" s="19" t="s">
        <v>3</v>
      </c>
      <c r="D368" s="20">
        <f>D369</f>
        <v>7500</v>
      </c>
      <c r="E368" s="20">
        <f t="shared" ref="E368:F369" si="186">E369</f>
        <v>7500</v>
      </c>
      <c r="F368" s="20">
        <f t="shared" si="186"/>
        <v>7500</v>
      </c>
      <c r="H368" s="16">
        <v>7500</v>
      </c>
      <c r="I368" s="16">
        <v>7500</v>
      </c>
      <c r="J368" s="16">
        <v>7500</v>
      </c>
      <c r="L368" s="17">
        <f t="shared" si="170"/>
        <v>0</v>
      </c>
      <c r="M368" s="17">
        <f t="shared" si="171"/>
        <v>0</v>
      </c>
      <c r="N368" s="17">
        <f t="shared" si="172"/>
        <v>0</v>
      </c>
    </row>
    <row r="369" spans="1:14" x14ac:dyDescent="0.2">
      <c r="A369" s="29" t="s">
        <v>296</v>
      </c>
      <c r="B369" s="19" t="s">
        <v>450</v>
      </c>
      <c r="C369" s="19" t="s">
        <v>3</v>
      </c>
      <c r="D369" s="20">
        <f>D370</f>
        <v>7500</v>
      </c>
      <c r="E369" s="20">
        <f t="shared" si="186"/>
        <v>7500</v>
      </c>
      <c r="F369" s="20">
        <f t="shared" si="186"/>
        <v>7500</v>
      </c>
      <c r="H369" s="20">
        <v>7500</v>
      </c>
      <c r="I369" s="20">
        <v>7500</v>
      </c>
      <c r="J369" s="20">
        <v>7500</v>
      </c>
      <c r="L369" s="17">
        <f t="shared" si="170"/>
        <v>0</v>
      </c>
      <c r="M369" s="17">
        <f t="shared" si="171"/>
        <v>0</v>
      </c>
      <c r="N369" s="17">
        <f t="shared" si="172"/>
        <v>0</v>
      </c>
    </row>
    <row r="370" spans="1:14" x14ac:dyDescent="0.2">
      <c r="A370" s="18" t="s">
        <v>32</v>
      </c>
      <c r="B370" s="19" t="s">
        <v>450</v>
      </c>
      <c r="C370" s="19" t="s">
        <v>33</v>
      </c>
      <c r="D370" s="20">
        <v>7500</v>
      </c>
      <c r="E370" s="20">
        <v>7500</v>
      </c>
      <c r="F370" s="20">
        <v>7500</v>
      </c>
      <c r="H370" s="20">
        <v>7500</v>
      </c>
      <c r="I370" s="20">
        <v>7500</v>
      </c>
      <c r="J370" s="20">
        <v>7500</v>
      </c>
      <c r="L370" s="17">
        <f t="shared" si="170"/>
        <v>0</v>
      </c>
      <c r="M370" s="17">
        <f t="shared" si="171"/>
        <v>0</v>
      </c>
      <c r="N370" s="17">
        <f t="shared" si="172"/>
        <v>0</v>
      </c>
    </row>
    <row r="371" spans="1:14" ht="22.5" x14ac:dyDescent="0.2">
      <c r="A371" s="18" t="s">
        <v>451</v>
      </c>
      <c r="B371" s="19" t="s">
        <v>452</v>
      </c>
      <c r="C371" s="19" t="s">
        <v>3</v>
      </c>
      <c r="D371" s="20">
        <f>D372</f>
        <v>145738</v>
      </c>
      <c r="E371" s="20">
        <f t="shared" ref="E371:F371" si="187">E372</f>
        <v>174447.6</v>
      </c>
      <c r="F371" s="20">
        <f t="shared" si="187"/>
        <v>183102.8</v>
      </c>
      <c r="H371" s="16">
        <v>145738</v>
      </c>
      <c r="I371" s="16">
        <v>174447.6</v>
      </c>
      <c r="J371" s="16">
        <v>183102.8</v>
      </c>
      <c r="L371" s="17">
        <f t="shared" si="170"/>
        <v>0</v>
      </c>
      <c r="M371" s="17">
        <f t="shared" si="171"/>
        <v>0</v>
      </c>
      <c r="N371" s="17">
        <f t="shared" si="172"/>
        <v>0</v>
      </c>
    </row>
    <row r="372" spans="1:14" ht="22.5" x14ac:dyDescent="0.2">
      <c r="A372" s="29" t="s">
        <v>453</v>
      </c>
      <c r="B372" s="19" t="s">
        <v>454</v>
      </c>
      <c r="C372" s="19" t="s">
        <v>3</v>
      </c>
      <c r="D372" s="20">
        <f>D373+D374</f>
        <v>145738</v>
      </c>
      <c r="E372" s="20">
        <f t="shared" ref="E372:F372" si="188">E373+E374</f>
        <v>174447.6</v>
      </c>
      <c r="F372" s="20">
        <f t="shared" si="188"/>
        <v>183102.8</v>
      </c>
      <c r="H372" s="20">
        <v>145738</v>
      </c>
      <c r="I372" s="20">
        <v>174447.6</v>
      </c>
      <c r="J372" s="20">
        <v>183102.8</v>
      </c>
      <c r="L372" s="17">
        <f t="shared" si="170"/>
        <v>0</v>
      </c>
      <c r="M372" s="17">
        <f t="shared" si="171"/>
        <v>0</v>
      </c>
      <c r="N372" s="17">
        <f t="shared" si="172"/>
        <v>0</v>
      </c>
    </row>
    <row r="373" spans="1:14" ht="22.5" x14ac:dyDescent="0.2">
      <c r="A373" s="18" t="s">
        <v>36</v>
      </c>
      <c r="B373" s="19" t="s">
        <v>454</v>
      </c>
      <c r="C373" s="19" t="s">
        <v>37</v>
      </c>
      <c r="D373" s="20">
        <v>77869</v>
      </c>
      <c r="E373" s="20">
        <v>92223.8</v>
      </c>
      <c r="F373" s="20">
        <v>96551.4</v>
      </c>
      <c r="H373" s="20">
        <v>77869</v>
      </c>
      <c r="I373" s="20">
        <v>92223.8</v>
      </c>
      <c r="J373" s="20">
        <v>96551.4</v>
      </c>
      <c r="L373" s="17">
        <f t="shared" si="170"/>
        <v>0</v>
      </c>
      <c r="M373" s="17">
        <f t="shared" si="171"/>
        <v>0</v>
      </c>
      <c r="N373" s="17">
        <f t="shared" si="172"/>
        <v>0</v>
      </c>
    </row>
    <row r="374" spans="1:14" x14ac:dyDescent="0.2">
      <c r="A374" s="18" t="s">
        <v>41</v>
      </c>
      <c r="B374" s="19" t="s">
        <v>454</v>
      </c>
      <c r="C374" s="19" t="s">
        <v>42</v>
      </c>
      <c r="D374" s="20">
        <v>67869</v>
      </c>
      <c r="E374" s="20">
        <v>82223.8</v>
      </c>
      <c r="F374" s="20">
        <v>86551.4</v>
      </c>
      <c r="H374" s="20">
        <v>67869</v>
      </c>
      <c r="I374" s="20">
        <v>82223.8</v>
      </c>
      <c r="J374" s="20">
        <v>86551.4</v>
      </c>
      <c r="L374" s="17">
        <f t="shared" si="170"/>
        <v>0</v>
      </c>
      <c r="M374" s="17">
        <f t="shared" si="171"/>
        <v>0</v>
      </c>
      <c r="N374" s="17">
        <f t="shared" si="172"/>
        <v>0</v>
      </c>
    </row>
    <row r="375" spans="1:14" ht="22.5" x14ac:dyDescent="0.2">
      <c r="A375" s="29" t="s">
        <v>303</v>
      </c>
      <c r="B375" s="19" t="s">
        <v>304</v>
      </c>
      <c r="C375" s="19" t="s">
        <v>3</v>
      </c>
      <c r="D375" s="20">
        <f>D376+D379+D382+D385+D388+D393+D397+D400</f>
        <v>61240.2</v>
      </c>
      <c r="E375" s="20">
        <f t="shared" ref="E375:F375" si="189">E376+E379+E382+E385+E388+E393+E397+E400</f>
        <v>59195.8</v>
      </c>
      <c r="F375" s="20">
        <f t="shared" si="189"/>
        <v>60448.800000000003</v>
      </c>
      <c r="H375" s="16">
        <v>61240.2</v>
      </c>
      <c r="I375" s="16">
        <v>59195.7</v>
      </c>
      <c r="J375" s="16">
        <v>60448.7</v>
      </c>
      <c r="L375" s="17">
        <f t="shared" si="170"/>
        <v>0</v>
      </c>
      <c r="M375" s="17">
        <f t="shared" si="171"/>
        <v>-0.10000000000582077</v>
      </c>
      <c r="N375" s="17">
        <f t="shared" si="172"/>
        <v>-0.10000000000582077</v>
      </c>
    </row>
    <row r="376" spans="1:14" ht="56.25" x14ac:dyDescent="0.2">
      <c r="A376" s="18" t="s">
        <v>305</v>
      </c>
      <c r="B376" s="19" t="s">
        <v>310</v>
      </c>
      <c r="C376" s="19" t="s">
        <v>3</v>
      </c>
      <c r="D376" s="20">
        <f>D377</f>
        <v>112.5</v>
      </c>
      <c r="E376" s="20">
        <f t="shared" ref="E376:F377" si="190">E377</f>
        <v>200</v>
      </c>
      <c r="F376" s="20">
        <f t="shared" si="190"/>
        <v>200</v>
      </c>
      <c r="H376" s="16">
        <v>112.5</v>
      </c>
      <c r="I376" s="16">
        <v>200</v>
      </c>
      <c r="J376" s="16">
        <v>200</v>
      </c>
      <c r="L376" s="17">
        <f t="shared" si="170"/>
        <v>0</v>
      </c>
      <c r="M376" s="17">
        <f t="shared" si="171"/>
        <v>0</v>
      </c>
      <c r="N376" s="17">
        <f t="shared" si="172"/>
        <v>0</v>
      </c>
    </row>
    <row r="377" spans="1:14" ht="45" x14ac:dyDescent="0.2">
      <c r="A377" s="18" t="s">
        <v>306</v>
      </c>
      <c r="B377" s="19" t="s">
        <v>455</v>
      </c>
      <c r="C377" s="19" t="s">
        <v>3</v>
      </c>
      <c r="D377" s="20">
        <f>D378</f>
        <v>112.5</v>
      </c>
      <c r="E377" s="20">
        <f t="shared" si="190"/>
        <v>200</v>
      </c>
      <c r="F377" s="20">
        <f t="shared" si="190"/>
        <v>200</v>
      </c>
      <c r="H377" s="20">
        <v>112.5</v>
      </c>
      <c r="I377" s="20">
        <v>200</v>
      </c>
      <c r="J377" s="20">
        <v>200</v>
      </c>
      <c r="L377" s="17">
        <f t="shared" si="170"/>
        <v>0</v>
      </c>
      <c r="M377" s="17">
        <f t="shared" si="171"/>
        <v>0</v>
      </c>
      <c r="N377" s="17">
        <f t="shared" si="172"/>
        <v>0</v>
      </c>
    </row>
    <row r="378" spans="1:14" ht="22.5" x14ac:dyDescent="0.2">
      <c r="A378" s="29" t="s">
        <v>85</v>
      </c>
      <c r="B378" s="19" t="s">
        <v>455</v>
      </c>
      <c r="C378" s="19" t="s">
        <v>86</v>
      </c>
      <c r="D378" s="20">
        <v>112.5</v>
      </c>
      <c r="E378" s="20">
        <v>200</v>
      </c>
      <c r="F378" s="20">
        <v>200</v>
      </c>
      <c r="H378" s="20">
        <v>112.5</v>
      </c>
      <c r="I378" s="20">
        <v>200</v>
      </c>
      <c r="J378" s="20">
        <v>200</v>
      </c>
      <c r="L378" s="17">
        <f t="shared" si="170"/>
        <v>0</v>
      </c>
      <c r="M378" s="17">
        <f t="shared" si="171"/>
        <v>0</v>
      </c>
      <c r="N378" s="17">
        <f t="shared" si="172"/>
        <v>0</v>
      </c>
    </row>
    <row r="379" spans="1:14" ht="22.5" x14ac:dyDescent="0.2">
      <c r="A379" s="18" t="s">
        <v>307</v>
      </c>
      <c r="B379" s="19" t="s">
        <v>317</v>
      </c>
      <c r="C379" s="19" t="s">
        <v>3</v>
      </c>
      <c r="D379" s="20">
        <f>D380</f>
        <v>5600.4</v>
      </c>
      <c r="E379" s="20">
        <f t="shared" ref="E379:F380" si="191">E380</f>
        <v>0</v>
      </c>
      <c r="F379" s="20">
        <f t="shared" si="191"/>
        <v>0</v>
      </c>
      <c r="H379" s="16">
        <v>5600.4</v>
      </c>
      <c r="I379" s="16" t="s">
        <v>3</v>
      </c>
      <c r="J379" s="16" t="s">
        <v>3</v>
      </c>
      <c r="L379" s="17">
        <f t="shared" si="170"/>
        <v>0</v>
      </c>
      <c r="M379" s="17" t="e">
        <f t="shared" si="171"/>
        <v>#VALUE!</v>
      </c>
      <c r="N379" s="17" t="e">
        <f t="shared" si="172"/>
        <v>#VALUE!</v>
      </c>
    </row>
    <row r="380" spans="1:14" ht="22.5" x14ac:dyDescent="0.2">
      <c r="A380" s="18" t="s">
        <v>308</v>
      </c>
      <c r="B380" s="19" t="s">
        <v>456</v>
      </c>
      <c r="C380" s="19" t="s">
        <v>3</v>
      </c>
      <c r="D380" s="20">
        <f>D381</f>
        <v>5600.4</v>
      </c>
      <c r="E380" s="20">
        <f t="shared" si="191"/>
        <v>0</v>
      </c>
      <c r="F380" s="20">
        <f t="shared" si="191"/>
        <v>0</v>
      </c>
      <c r="H380" s="20">
        <v>5600.4</v>
      </c>
      <c r="I380" s="20" t="s">
        <v>3</v>
      </c>
      <c r="J380" s="20" t="s">
        <v>3</v>
      </c>
      <c r="L380" s="17">
        <f t="shared" si="170"/>
        <v>0</v>
      </c>
      <c r="M380" s="17" t="e">
        <f t="shared" si="171"/>
        <v>#VALUE!</v>
      </c>
      <c r="N380" s="17" t="e">
        <f t="shared" si="172"/>
        <v>#VALUE!</v>
      </c>
    </row>
    <row r="381" spans="1:14" ht="22.5" x14ac:dyDescent="0.2">
      <c r="A381" s="29" t="s">
        <v>36</v>
      </c>
      <c r="B381" s="19" t="s">
        <v>456</v>
      </c>
      <c r="C381" s="19" t="s">
        <v>37</v>
      </c>
      <c r="D381" s="20">
        <v>5600.4</v>
      </c>
      <c r="E381" s="20">
        <v>0</v>
      </c>
      <c r="F381" s="20">
        <v>0</v>
      </c>
      <c r="H381" s="20">
        <v>5600.4</v>
      </c>
      <c r="I381" s="20" t="s">
        <v>3</v>
      </c>
      <c r="J381" s="20" t="s">
        <v>3</v>
      </c>
      <c r="L381" s="17">
        <f t="shared" si="170"/>
        <v>0</v>
      </c>
      <c r="M381" s="17" t="e">
        <f t="shared" si="171"/>
        <v>#VALUE!</v>
      </c>
      <c r="N381" s="17" t="e">
        <f t="shared" si="172"/>
        <v>#VALUE!</v>
      </c>
    </row>
    <row r="382" spans="1:14" ht="33.75" x14ac:dyDescent="0.2">
      <c r="A382" s="18" t="s">
        <v>309</v>
      </c>
      <c r="B382" s="19" t="s">
        <v>457</v>
      </c>
      <c r="C382" s="19" t="s">
        <v>3</v>
      </c>
      <c r="D382" s="20">
        <f>D383</f>
        <v>308.10000000000002</v>
      </c>
      <c r="E382" s="20">
        <f t="shared" ref="E382:F383" si="192">E383</f>
        <v>780</v>
      </c>
      <c r="F382" s="20">
        <f t="shared" si="192"/>
        <v>800</v>
      </c>
      <c r="H382" s="16">
        <v>308.10000000000002</v>
      </c>
      <c r="I382" s="16">
        <v>780</v>
      </c>
      <c r="J382" s="16">
        <v>800</v>
      </c>
      <c r="L382" s="17">
        <f t="shared" si="170"/>
        <v>0</v>
      </c>
      <c r="M382" s="17">
        <f t="shared" si="171"/>
        <v>0</v>
      </c>
      <c r="N382" s="17">
        <f t="shared" si="172"/>
        <v>0</v>
      </c>
    </row>
    <row r="383" spans="1:14" ht="33.75" x14ac:dyDescent="0.2">
      <c r="A383" s="18" t="s">
        <v>311</v>
      </c>
      <c r="B383" s="19" t="s">
        <v>458</v>
      </c>
      <c r="C383" s="19" t="s">
        <v>3</v>
      </c>
      <c r="D383" s="20">
        <f>D384</f>
        <v>308.10000000000002</v>
      </c>
      <c r="E383" s="20">
        <f t="shared" si="192"/>
        <v>780</v>
      </c>
      <c r="F383" s="20">
        <f t="shared" si="192"/>
        <v>800</v>
      </c>
      <c r="H383" s="20">
        <v>308.10000000000002</v>
      </c>
      <c r="I383" s="20">
        <v>780</v>
      </c>
      <c r="J383" s="20">
        <v>800</v>
      </c>
      <c r="L383" s="17">
        <f t="shared" si="170"/>
        <v>0</v>
      </c>
      <c r="M383" s="17">
        <f t="shared" si="171"/>
        <v>0</v>
      </c>
      <c r="N383" s="17">
        <f t="shared" si="172"/>
        <v>0</v>
      </c>
    </row>
    <row r="384" spans="1:14" ht="22.5" x14ac:dyDescent="0.2">
      <c r="A384" s="18" t="s">
        <v>85</v>
      </c>
      <c r="B384" s="19" t="s">
        <v>458</v>
      </c>
      <c r="C384" s="19" t="s">
        <v>86</v>
      </c>
      <c r="D384" s="20">
        <v>308.10000000000002</v>
      </c>
      <c r="E384" s="20">
        <v>780</v>
      </c>
      <c r="F384" s="20">
        <v>800</v>
      </c>
      <c r="H384" s="20">
        <v>308.10000000000002</v>
      </c>
      <c r="I384" s="20">
        <v>780</v>
      </c>
      <c r="J384" s="20">
        <v>800</v>
      </c>
      <c r="L384" s="17">
        <f t="shared" si="170"/>
        <v>0</v>
      </c>
      <c r="M384" s="17">
        <f t="shared" si="171"/>
        <v>0</v>
      </c>
      <c r="N384" s="17">
        <f t="shared" si="172"/>
        <v>0</v>
      </c>
    </row>
    <row r="385" spans="1:14" ht="33.75" x14ac:dyDescent="0.2">
      <c r="A385" s="18" t="s">
        <v>312</v>
      </c>
      <c r="B385" s="19" t="s">
        <v>459</v>
      </c>
      <c r="C385" s="19" t="s">
        <v>3</v>
      </c>
      <c r="D385" s="20">
        <f>D386</f>
        <v>30119.200000000001</v>
      </c>
      <c r="E385" s="20">
        <f t="shared" ref="E385:F386" si="193">E386</f>
        <v>29920.5</v>
      </c>
      <c r="F385" s="20">
        <f t="shared" si="193"/>
        <v>29721.8</v>
      </c>
      <c r="H385" s="16">
        <v>30119.200000000001</v>
      </c>
      <c r="I385" s="16">
        <v>29920.5</v>
      </c>
      <c r="J385" s="16">
        <v>29721.8</v>
      </c>
      <c r="L385" s="17">
        <f t="shared" ref="L385:L413" si="194">H385-D385</f>
        <v>0</v>
      </c>
      <c r="M385" s="17">
        <f t="shared" ref="M385:M413" si="195">I385-E385</f>
        <v>0</v>
      </c>
      <c r="N385" s="17">
        <f t="shared" ref="N385:N413" si="196">J385-F385</f>
        <v>0</v>
      </c>
    </row>
    <row r="386" spans="1:14" ht="22.5" x14ac:dyDescent="0.2">
      <c r="A386" s="29" t="s">
        <v>313</v>
      </c>
      <c r="B386" s="19" t="s">
        <v>460</v>
      </c>
      <c r="C386" s="19" t="s">
        <v>3</v>
      </c>
      <c r="D386" s="20">
        <f>D387</f>
        <v>30119.200000000001</v>
      </c>
      <c r="E386" s="20">
        <f t="shared" si="193"/>
        <v>29920.5</v>
      </c>
      <c r="F386" s="20">
        <f t="shared" si="193"/>
        <v>29721.8</v>
      </c>
      <c r="H386" s="20">
        <v>30119.200000000001</v>
      </c>
      <c r="I386" s="20">
        <v>29920.5</v>
      </c>
      <c r="J386" s="20">
        <v>29721.8</v>
      </c>
      <c r="L386" s="17">
        <f t="shared" si="194"/>
        <v>0</v>
      </c>
      <c r="M386" s="17">
        <f t="shared" si="195"/>
        <v>0</v>
      </c>
      <c r="N386" s="17">
        <f t="shared" si="196"/>
        <v>0</v>
      </c>
    </row>
    <row r="387" spans="1:14" ht="22.5" x14ac:dyDescent="0.2">
      <c r="A387" s="18" t="s">
        <v>85</v>
      </c>
      <c r="B387" s="19" t="s">
        <v>460</v>
      </c>
      <c r="C387" s="19" t="s">
        <v>86</v>
      </c>
      <c r="D387" s="20">
        <v>30119.200000000001</v>
      </c>
      <c r="E387" s="20">
        <v>29920.5</v>
      </c>
      <c r="F387" s="20">
        <v>29721.8</v>
      </c>
      <c r="H387" s="20">
        <v>30119.200000000001</v>
      </c>
      <c r="I387" s="20">
        <v>29920.5</v>
      </c>
      <c r="J387" s="20">
        <v>29721.8</v>
      </c>
      <c r="L387" s="17">
        <f t="shared" si="194"/>
        <v>0</v>
      </c>
      <c r="M387" s="17">
        <f t="shared" si="195"/>
        <v>0</v>
      </c>
      <c r="N387" s="17">
        <f t="shared" si="196"/>
        <v>0</v>
      </c>
    </row>
    <row r="388" spans="1:14" ht="22.5" x14ac:dyDescent="0.2">
      <c r="A388" s="18" t="s">
        <v>314</v>
      </c>
      <c r="B388" s="19" t="s">
        <v>461</v>
      </c>
      <c r="C388" s="19" t="s">
        <v>3</v>
      </c>
      <c r="D388" s="20">
        <f>D389</f>
        <v>19729</v>
      </c>
      <c r="E388" s="20">
        <f t="shared" ref="E388:F388" si="197">E389</f>
        <v>22004.3</v>
      </c>
      <c r="F388" s="20">
        <f t="shared" si="197"/>
        <v>23106</v>
      </c>
      <c r="H388" s="16">
        <v>19729</v>
      </c>
      <c r="I388" s="16">
        <v>22004.2</v>
      </c>
      <c r="J388" s="16">
        <v>23105.9</v>
      </c>
      <c r="L388" s="17">
        <f t="shared" si="194"/>
        <v>0</v>
      </c>
      <c r="M388" s="17">
        <f t="shared" si="195"/>
        <v>-9.9999999998544808E-2</v>
      </c>
      <c r="N388" s="17">
        <f t="shared" si="196"/>
        <v>-9.9999999998544808E-2</v>
      </c>
    </row>
    <row r="389" spans="1:14" x14ac:dyDescent="0.2">
      <c r="A389" s="18" t="s">
        <v>315</v>
      </c>
      <c r="B389" s="19" t="s">
        <v>462</v>
      </c>
      <c r="C389" s="19" t="s">
        <v>3</v>
      </c>
      <c r="D389" s="20">
        <f>D390+D391+D392</f>
        <v>19729</v>
      </c>
      <c r="E389" s="20">
        <f t="shared" ref="E389:F389" si="198">E390+E391+E392</f>
        <v>22004.3</v>
      </c>
      <c r="F389" s="20">
        <f t="shared" si="198"/>
        <v>23106</v>
      </c>
      <c r="H389" s="20">
        <v>19729</v>
      </c>
      <c r="I389" s="20">
        <v>22004.2</v>
      </c>
      <c r="J389" s="20">
        <v>23105.9</v>
      </c>
      <c r="L389" s="17">
        <f t="shared" si="194"/>
        <v>0</v>
      </c>
      <c r="M389" s="17">
        <f t="shared" si="195"/>
        <v>-9.9999999998544808E-2</v>
      </c>
      <c r="N389" s="17">
        <f t="shared" si="196"/>
        <v>-9.9999999998544808E-2</v>
      </c>
    </row>
    <row r="390" spans="1:14" ht="33.75" x14ac:dyDescent="0.2">
      <c r="A390" s="29" t="s">
        <v>107</v>
      </c>
      <c r="B390" s="19" t="s">
        <v>462</v>
      </c>
      <c r="C390" s="19" t="s">
        <v>108</v>
      </c>
      <c r="D390" s="20">
        <v>2580.4</v>
      </c>
      <c r="E390" s="20">
        <v>2580.4</v>
      </c>
      <c r="F390" s="20">
        <v>2580.4</v>
      </c>
      <c r="H390" s="20">
        <v>2580.4</v>
      </c>
      <c r="I390" s="20">
        <v>2580.4</v>
      </c>
      <c r="J390" s="20">
        <v>2580.4</v>
      </c>
      <c r="L390" s="17">
        <f t="shared" si="194"/>
        <v>0</v>
      </c>
      <c r="M390" s="17">
        <f t="shared" si="195"/>
        <v>0</v>
      </c>
      <c r="N390" s="17">
        <f t="shared" si="196"/>
        <v>0</v>
      </c>
    </row>
    <row r="391" spans="1:14" ht="22.5" x14ac:dyDescent="0.2">
      <c r="A391" s="18" t="s">
        <v>85</v>
      </c>
      <c r="B391" s="19" t="s">
        <v>462</v>
      </c>
      <c r="C391" s="19" t="s">
        <v>86</v>
      </c>
      <c r="D391" s="20">
        <v>16837.5</v>
      </c>
      <c r="E391" s="20">
        <v>19112.8</v>
      </c>
      <c r="F391" s="20">
        <v>20214.5</v>
      </c>
      <c r="H391" s="20">
        <v>16837.5</v>
      </c>
      <c r="I391" s="20">
        <v>19112.7</v>
      </c>
      <c r="J391" s="20">
        <v>20214.400000000001</v>
      </c>
      <c r="L391" s="17">
        <f t="shared" si="194"/>
        <v>0</v>
      </c>
      <c r="M391" s="17">
        <f t="shared" si="195"/>
        <v>-9.9999999998544808E-2</v>
      </c>
      <c r="N391" s="17">
        <f t="shared" si="196"/>
        <v>-9.9999999998544808E-2</v>
      </c>
    </row>
    <row r="392" spans="1:14" x14ac:dyDescent="0.2">
      <c r="A392" s="18" t="s">
        <v>41</v>
      </c>
      <c r="B392" s="19" t="s">
        <v>462</v>
      </c>
      <c r="C392" s="19" t="s">
        <v>42</v>
      </c>
      <c r="D392" s="20">
        <v>311.10000000000002</v>
      </c>
      <c r="E392" s="20">
        <v>311.10000000000002</v>
      </c>
      <c r="F392" s="20">
        <v>311.10000000000002</v>
      </c>
      <c r="H392" s="20">
        <v>311.10000000000002</v>
      </c>
      <c r="I392" s="20">
        <v>311.10000000000002</v>
      </c>
      <c r="J392" s="20">
        <v>311.10000000000002</v>
      </c>
      <c r="L392" s="17">
        <f t="shared" si="194"/>
        <v>0</v>
      </c>
      <c r="M392" s="17">
        <f t="shared" si="195"/>
        <v>0</v>
      </c>
      <c r="N392" s="17">
        <f t="shared" si="196"/>
        <v>0</v>
      </c>
    </row>
    <row r="393" spans="1:14" ht="22.5" x14ac:dyDescent="0.2">
      <c r="A393" s="29" t="s">
        <v>463</v>
      </c>
      <c r="B393" s="19" t="s">
        <v>464</v>
      </c>
      <c r="C393" s="19" t="s">
        <v>3</v>
      </c>
      <c r="D393" s="20">
        <f>D394</f>
        <v>1125</v>
      </c>
      <c r="E393" s="20">
        <f t="shared" ref="E393:F393" si="199">E394</f>
        <v>1125</v>
      </c>
      <c r="F393" s="20">
        <f t="shared" si="199"/>
        <v>1455</v>
      </c>
      <c r="H393" s="16">
        <v>1125</v>
      </c>
      <c r="I393" s="16">
        <v>1125</v>
      </c>
      <c r="J393" s="16">
        <v>1455</v>
      </c>
      <c r="L393" s="17">
        <f t="shared" si="194"/>
        <v>0</v>
      </c>
      <c r="M393" s="17">
        <f t="shared" si="195"/>
        <v>0</v>
      </c>
      <c r="N393" s="17">
        <f t="shared" si="196"/>
        <v>0</v>
      </c>
    </row>
    <row r="394" spans="1:14" ht="22.5" x14ac:dyDescent="0.2">
      <c r="A394" s="18" t="s">
        <v>465</v>
      </c>
      <c r="B394" s="19" t="s">
        <v>466</v>
      </c>
      <c r="C394" s="19" t="s">
        <v>3</v>
      </c>
      <c r="D394" s="20">
        <f>D395+D396</f>
        <v>1125</v>
      </c>
      <c r="E394" s="20">
        <f t="shared" ref="E394:F394" si="200">E395+E396</f>
        <v>1125</v>
      </c>
      <c r="F394" s="20">
        <f t="shared" si="200"/>
        <v>1455</v>
      </c>
      <c r="H394" s="20">
        <v>1125</v>
      </c>
      <c r="I394" s="20">
        <v>1125</v>
      </c>
      <c r="J394" s="20">
        <v>1455</v>
      </c>
      <c r="L394" s="17">
        <f t="shared" si="194"/>
        <v>0</v>
      </c>
      <c r="M394" s="17">
        <f t="shared" si="195"/>
        <v>0</v>
      </c>
      <c r="N394" s="17">
        <f t="shared" si="196"/>
        <v>0</v>
      </c>
    </row>
    <row r="395" spans="1:14" ht="22.5" x14ac:dyDescent="0.2">
      <c r="A395" s="18" t="s">
        <v>85</v>
      </c>
      <c r="B395" s="19" t="s">
        <v>466</v>
      </c>
      <c r="C395" s="19" t="s">
        <v>86</v>
      </c>
      <c r="D395" s="20">
        <v>1080</v>
      </c>
      <c r="E395" s="20">
        <v>1080</v>
      </c>
      <c r="F395" s="20">
        <v>1410</v>
      </c>
      <c r="H395" s="20">
        <v>1080</v>
      </c>
      <c r="I395" s="20">
        <v>1080</v>
      </c>
      <c r="J395" s="20">
        <v>1410</v>
      </c>
      <c r="L395" s="17">
        <f t="shared" si="194"/>
        <v>0</v>
      </c>
      <c r="M395" s="17">
        <f t="shared" si="195"/>
        <v>0</v>
      </c>
      <c r="N395" s="17">
        <f t="shared" si="196"/>
        <v>0</v>
      </c>
    </row>
    <row r="396" spans="1:14" x14ac:dyDescent="0.2">
      <c r="A396" s="29" t="s">
        <v>32</v>
      </c>
      <c r="B396" s="19" t="s">
        <v>466</v>
      </c>
      <c r="C396" s="19" t="s">
        <v>33</v>
      </c>
      <c r="D396" s="20">
        <v>45</v>
      </c>
      <c r="E396" s="20">
        <v>45</v>
      </c>
      <c r="F396" s="20">
        <v>45</v>
      </c>
      <c r="H396" s="20">
        <v>45</v>
      </c>
      <c r="I396" s="20">
        <v>45</v>
      </c>
      <c r="J396" s="20">
        <v>45</v>
      </c>
      <c r="L396" s="17">
        <f t="shared" si="194"/>
        <v>0</v>
      </c>
      <c r="M396" s="17">
        <f t="shared" si="195"/>
        <v>0</v>
      </c>
      <c r="N396" s="17">
        <f t="shared" si="196"/>
        <v>0</v>
      </c>
    </row>
    <row r="397" spans="1:14" x14ac:dyDescent="0.2">
      <c r="A397" s="29" t="s">
        <v>316</v>
      </c>
      <c r="B397" s="19" t="s">
        <v>467</v>
      </c>
      <c r="C397" s="19" t="s">
        <v>3</v>
      </c>
      <c r="D397" s="20">
        <f>D398</f>
        <v>3000</v>
      </c>
      <c r="E397" s="20">
        <f t="shared" ref="E397:F398" si="201">E398</f>
        <v>4920</v>
      </c>
      <c r="F397" s="20">
        <f t="shared" si="201"/>
        <v>4920</v>
      </c>
      <c r="H397" s="16">
        <v>3000</v>
      </c>
      <c r="I397" s="16">
        <v>4920</v>
      </c>
      <c r="J397" s="16">
        <v>4920</v>
      </c>
      <c r="L397" s="17">
        <f t="shared" si="194"/>
        <v>0</v>
      </c>
      <c r="M397" s="17">
        <f t="shared" si="195"/>
        <v>0</v>
      </c>
      <c r="N397" s="17">
        <f t="shared" si="196"/>
        <v>0</v>
      </c>
    </row>
    <row r="398" spans="1:14" x14ac:dyDescent="0.2">
      <c r="A398" s="18" t="s">
        <v>318</v>
      </c>
      <c r="B398" s="19" t="s">
        <v>468</v>
      </c>
      <c r="C398" s="19" t="s">
        <v>3</v>
      </c>
      <c r="D398" s="20">
        <f>D399</f>
        <v>3000</v>
      </c>
      <c r="E398" s="20">
        <f t="shared" si="201"/>
        <v>4920</v>
      </c>
      <c r="F398" s="20">
        <f t="shared" si="201"/>
        <v>4920</v>
      </c>
      <c r="H398" s="20">
        <v>3000</v>
      </c>
      <c r="I398" s="20">
        <v>4920</v>
      </c>
      <c r="J398" s="20">
        <v>4920</v>
      </c>
      <c r="L398" s="17">
        <f t="shared" si="194"/>
        <v>0</v>
      </c>
      <c r="M398" s="17">
        <f t="shared" si="195"/>
        <v>0</v>
      </c>
      <c r="N398" s="17">
        <f t="shared" si="196"/>
        <v>0</v>
      </c>
    </row>
    <row r="399" spans="1:14" ht="22.5" x14ac:dyDescent="0.2">
      <c r="A399" s="18" t="s">
        <v>85</v>
      </c>
      <c r="B399" s="19" t="s">
        <v>468</v>
      </c>
      <c r="C399" s="19" t="s">
        <v>86</v>
      </c>
      <c r="D399" s="20">
        <v>3000</v>
      </c>
      <c r="E399" s="20">
        <v>4920</v>
      </c>
      <c r="F399" s="20">
        <v>4920</v>
      </c>
      <c r="H399" s="20">
        <v>3000</v>
      </c>
      <c r="I399" s="20">
        <v>4920</v>
      </c>
      <c r="J399" s="20">
        <v>4920</v>
      </c>
      <c r="L399" s="17">
        <f t="shared" si="194"/>
        <v>0</v>
      </c>
      <c r="M399" s="17">
        <f t="shared" si="195"/>
        <v>0</v>
      </c>
      <c r="N399" s="17">
        <f t="shared" si="196"/>
        <v>0</v>
      </c>
    </row>
    <row r="400" spans="1:14" ht="22.5" x14ac:dyDescent="0.2">
      <c r="A400" s="29" t="s">
        <v>136</v>
      </c>
      <c r="B400" s="19" t="s">
        <v>319</v>
      </c>
      <c r="C400" s="19" t="s">
        <v>3</v>
      </c>
      <c r="D400" s="20">
        <f>D401</f>
        <v>1246</v>
      </c>
      <c r="E400" s="20">
        <f t="shared" ref="E400:F401" si="202">E401</f>
        <v>246</v>
      </c>
      <c r="F400" s="20">
        <f t="shared" si="202"/>
        <v>246</v>
      </c>
      <c r="H400" s="16">
        <v>1246</v>
      </c>
      <c r="I400" s="16">
        <v>246</v>
      </c>
      <c r="J400" s="16">
        <v>246</v>
      </c>
      <c r="L400" s="17">
        <f t="shared" si="194"/>
        <v>0</v>
      </c>
      <c r="M400" s="17">
        <f t="shared" si="195"/>
        <v>0</v>
      </c>
      <c r="N400" s="17">
        <f t="shared" si="196"/>
        <v>0</v>
      </c>
    </row>
    <row r="401" spans="1:14" ht="22.5" x14ac:dyDescent="0.2">
      <c r="A401" s="18" t="s">
        <v>137</v>
      </c>
      <c r="B401" s="19" t="s">
        <v>469</v>
      </c>
      <c r="C401" s="19" t="s">
        <v>3</v>
      </c>
      <c r="D401" s="20">
        <f>D402</f>
        <v>1246</v>
      </c>
      <c r="E401" s="20">
        <f t="shared" si="202"/>
        <v>246</v>
      </c>
      <c r="F401" s="20">
        <f t="shared" si="202"/>
        <v>246</v>
      </c>
      <c r="H401" s="20">
        <v>1246</v>
      </c>
      <c r="I401" s="20">
        <v>246</v>
      </c>
      <c r="J401" s="20">
        <v>246</v>
      </c>
      <c r="L401" s="17">
        <f t="shared" si="194"/>
        <v>0</v>
      </c>
      <c r="M401" s="17">
        <f t="shared" si="195"/>
        <v>0</v>
      </c>
      <c r="N401" s="17">
        <f t="shared" si="196"/>
        <v>0</v>
      </c>
    </row>
    <row r="402" spans="1:14" ht="22.5" x14ac:dyDescent="0.2">
      <c r="A402" s="18" t="s">
        <v>85</v>
      </c>
      <c r="B402" s="19" t="s">
        <v>469</v>
      </c>
      <c r="C402" s="19" t="s">
        <v>86</v>
      </c>
      <c r="D402" s="20">
        <v>1246</v>
      </c>
      <c r="E402" s="20">
        <v>246</v>
      </c>
      <c r="F402" s="20">
        <v>246</v>
      </c>
      <c r="H402" s="20">
        <v>1246</v>
      </c>
      <c r="I402" s="20">
        <v>246</v>
      </c>
      <c r="J402" s="20">
        <v>246</v>
      </c>
      <c r="L402" s="17">
        <f t="shared" si="194"/>
        <v>0</v>
      </c>
      <c r="M402" s="17">
        <f t="shared" si="195"/>
        <v>0</v>
      </c>
      <c r="N402" s="17">
        <f t="shared" si="196"/>
        <v>0</v>
      </c>
    </row>
    <row r="403" spans="1:14" ht="22.5" x14ac:dyDescent="0.2">
      <c r="A403" s="29" t="s">
        <v>470</v>
      </c>
      <c r="B403" s="19" t="s">
        <v>471</v>
      </c>
      <c r="C403" s="19" t="s">
        <v>3</v>
      </c>
      <c r="D403" s="20">
        <f>D404+D407+D410+D415+D418</f>
        <v>159903.5</v>
      </c>
      <c r="E403" s="20">
        <f t="shared" ref="E403:F403" si="203">E404+E407+E410+E415+E418</f>
        <v>111536.20000000001</v>
      </c>
      <c r="F403" s="20">
        <f t="shared" si="203"/>
        <v>125922.79999999999</v>
      </c>
      <c r="H403" s="16">
        <v>159903.5</v>
      </c>
      <c r="I403" s="16">
        <v>111536.2</v>
      </c>
      <c r="J403" s="16">
        <v>125922.8</v>
      </c>
      <c r="L403" s="17">
        <f t="shared" si="194"/>
        <v>0</v>
      </c>
      <c r="M403" s="17">
        <f t="shared" si="195"/>
        <v>0</v>
      </c>
      <c r="N403" s="17">
        <f t="shared" si="196"/>
        <v>0</v>
      </c>
    </row>
    <row r="404" spans="1:14" ht="45" x14ac:dyDescent="0.2">
      <c r="A404" s="18" t="s">
        <v>472</v>
      </c>
      <c r="B404" s="19" t="s">
        <v>473</v>
      </c>
      <c r="C404" s="19" t="s">
        <v>3</v>
      </c>
      <c r="D404" s="20">
        <f>D405</f>
        <v>59876.800000000003</v>
      </c>
      <c r="E404" s="20">
        <f t="shared" ref="E404:F405" si="204">E405</f>
        <v>59876.800000000003</v>
      </c>
      <c r="F404" s="20">
        <f t="shared" si="204"/>
        <v>59876.800000000003</v>
      </c>
      <c r="H404" s="16">
        <v>59876.800000000003</v>
      </c>
      <c r="I404" s="16">
        <v>59876.800000000003</v>
      </c>
      <c r="J404" s="16">
        <v>59876.800000000003</v>
      </c>
      <c r="L404" s="17">
        <f t="shared" si="194"/>
        <v>0</v>
      </c>
      <c r="M404" s="17">
        <f t="shared" si="195"/>
        <v>0</v>
      </c>
      <c r="N404" s="17">
        <f t="shared" si="196"/>
        <v>0</v>
      </c>
    </row>
    <row r="405" spans="1:14" ht="33.75" x14ac:dyDescent="0.2">
      <c r="A405" s="18" t="s">
        <v>474</v>
      </c>
      <c r="B405" s="19" t="s">
        <v>475</v>
      </c>
      <c r="C405" s="19" t="s">
        <v>3</v>
      </c>
      <c r="D405" s="20">
        <f>D406</f>
        <v>59876.800000000003</v>
      </c>
      <c r="E405" s="20">
        <f t="shared" si="204"/>
        <v>59876.800000000003</v>
      </c>
      <c r="F405" s="20">
        <f t="shared" si="204"/>
        <v>59876.800000000003</v>
      </c>
      <c r="H405" s="20">
        <v>59876.800000000003</v>
      </c>
      <c r="I405" s="20">
        <v>59876.800000000003</v>
      </c>
      <c r="J405" s="20">
        <v>59876.800000000003</v>
      </c>
      <c r="L405" s="17">
        <f t="shared" si="194"/>
        <v>0</v>
      </c>
      <c r="M405" s="17">
        <f t="shared" si="195"/>
        <v>0</v>
      </c>
      <c r="N405" s="17">
        <f t="shared" si="196"/>
        <v>0</v>
      </c>
    </row>
    <row r="406" spans="1:14" x14ac:dyDescent="0.2">
      <c r="A406" s="29" t="s">
        <v>41</v>
      </c>
      <c r="B406" s="19" t="s">
        <v>475</v>
      </c>
      <c r="C406" s="19" t="s">
        <v>42</v>
      </c>
      <c r="D406" s="20">
        <v>59876.800000000003</v>
      </c>
      <c r="E406" s="20">
        <v>59876.800000000003</v>
      </c>
      <c r="F406" s="20">
        <v>59876.800000000003</v>
      </c>
      <c r="H406" s="20">
        <v>59876.800000000003</v>
      </c>
      <c r="I406" s="20">
        <v>59876.800000000003</v>
      </c>
      <c r="J406" s="20">
        <v>59876.800000000003</v>
      </c>
      <c r="L406" s="17">
        <f t="shared" si="194"/>
        <v>0</v>
      </c>
      <c r="M406" s="17">
        <f t="shared" si="195"/>
        <v>0</v>
      </c>
      <c r="N406" s="17">
        <f t="shared" si="196"/>
        <v>0</v>
      </c>
    </row>
    <row r="407" spans="1:14" ht="22.5" x14ac:dyDescent="0.2">
      <c r="A407" s="18" t="s">
        <v>188</v>
      </c>
      <c r="B407" s="19" t="s">
        <v>476</v>
      </c>
      <c r="C407" s="19" t="s">
        <v>3</v>
      </c>
      <c r="D407" s="20">
        <f>D408</f>
        <v>4033.6</v>
      </c>
      <c r="E407" s="20">
        <f t="shared" ref="E407:F408" si="205">E408</f>
        <v>5148.3999999999996</v>
      </c>
      <c r="F407" s="20">
        <f t="shared" si="205"/>
        <v>5166.1000000000004</v>
      </c>
      <c r="H407" s="16">
        <v>4033.6</v>
      </c>
      <c r="I407" s="16">
        <v>5148.3999999999996</v>
      </c>
      <c r="J407" s="16">
        <v>5166.1000000000004</v>
      </c>
      <c r="L407" s="17">
        <f t="shared" si="194"/>
        <v>0</v>
      </c>
      <c r="M407" s="17">
        <f t="shared" si="195"/>
        <v>0</v>
      </c>
      <c r="N407" s="17">
        <f t="shared" si="196"/>
        <v>0</v>
      </c>
    </row>
    <row r="408" spans="1:14" ht="22.5" x14ac:dyDescent="0.2">
      <c r="A408" s="18" t="s">
        <v>189</v>
      </c>
      <c r="B408" s="19" t="s">
        <v>477</v>
      </c>
      <c r="C408" s="19" t="s">
        <v>3</v>
      </c>
      <c r="D408" s="20">
        <f>D409</f>
        <v>4033.6</v>
      </c>
      <c r="E408" s="20">
        <f t="shared" si="205"/>
        <v>5148.3999999999996</v>
      </c>
      <c r="F408" s="20">
        <f t="shared" si="205"/>
        <v>5166.1000000000004</v>
      </c>
      <c r="H408" s="20">
        <v>4033.6</v>
      </c>
      <c r="I408" s="20">
        <v>5148.3999999999996</v>
      </c>
      <c r="J408" s="20">
        <v>5166.1000000000004</v>
      </c>
      <c r="L408" s="17">
        <f t="shared" si="194"/>
        <v>0</v>
      </c>
      <c r="M408" s="17">
        <f t="shared" si="195"/>
        <v>0</v>
      </c>
      <c r="N408" s="17">
        <f t="shared" si="196"/>
        <v>0</v>
      </c>
    </row>
    <row r="409" spans="1:14" ht="22.5" x14ac:dyDescent="0.2">
      <c r="A409" s="29" t="s">
        <v>85</v>
      </c>
      <c r="B409" s="19" t="s">
        <v>477</v>
      </c>
      <c r="C409" s="19" t="s">
        <v>86</v>
      </c>
      <c r="D409" s="20">
        <v>4033.6</v>
      </c>
      <c r="E409" s="20">
        <v>5148.3999999999996</v>
      </c>
      <c r="F409" s="20">
        <v>5166.1000000000004</v>
      </c>
      <c r="H409" s="20">
        <v>4033.6</v>
      </c>
      <c r="I409" s="20">
        <v>5148.3999999999996</v>
      </c>
      <c r="J409" s="20">
        <v>5166.1000000000004</v>
      </c>
      <c r="L409" s="17">
        <f t="shared" si="194"/>
        <v>0</v>
      </c>
      <c r="M409" s="17">
        <f t="shared" si="195"/>
        <v>0</v>
      </c>
      <c r="N409" s="17">
        <f t="shared" si="196"/>
        <v>0</v>
      </c>
    </row>
    <row r="410" spans="1:14" ht="33.75" x14ac:dyDescent="0.2">
      <c r="A410" s="18" t="s">
        <v>190</v>
      </c>
      <c r="B410" s="19" t="s">
        <v>478</v>
      </c>
      <c r="C410" s="19" t="s">
        <v>3</v>
      </c>
      <c r="D410" s="20">
        <f>D411+D413</f>
        <v>56476.6</v>
      </c>
      <c r="E410" s="20">
        <f t="shared" ref="E410:F410" si="206">E411+E413</f>
        <v>0</v>
      </c>
      <c r="F410" s="20">
        <f t="shared" si="206"/>
        <v>12000</v>
      </c>
      <c r="H410" s="16">
        <v>56476.6</v>
      </c>
      <c r="I410" s="16" t="s">
        <v>3</v>
      </c>
      <c r="J410" s="16">
        <v>12000</v>
      </c>
      <c r="L410" s="17">
        <f t="shared" si="194"/>
        <v>0</v>
      </c>
      <c r="M410" s="17" t="e">
        <f t="shared" si="195"/>
        <v>#VALUE!</v>
      </c>
      <c r="N410" s="17">
        <f t="shared" si="196"/>
        <v>0</v>
      </c>
    </row>
    <row r="411" spans="1:14" ht="22.5" x14ac:dyDescent="0.2">
      <c r="A411" s="18" t="s">
        <v>191</v>
      </c>
      <c r="B411" s="19" t="s">
        <v>588</v>
      </c>
      <c r="C411" s="19" t="s">
        <v>3</v>
      </c>
      <c r="D411" s="20">
        <f>D412</f>
        <v>53659.6</v>
      </c>
      <c r="E411" s="20">
        <f t="shared" ref="E411:F411" si="207">E412</f>
        <v>0</v>
      </c>
      <c r="F411" s="20">
        <f t="shared" si="207"/>
        <v>0</v>
      </c>
      <c r="H411" s="20">
        <v>53659.6</v>
      </c>
      <c r="I411" s="20" t="s">
        <v>3</v>
      </c>
      <c r="J411" s="20" t="s">
        <v>3</v>
      </c>
      <c r="L411" s="17">
        <f t="shared" si="194"/>
        <v>0</v>
      </c>
      <c r="M411" s="17" t="e">
        <f t="shared" si="195"/>
        <v>#VALUE!</v>
      </c>
      <c r="N411" s="17" t="e">
        <f t="shared" si="196"/>
        <v>#VALUE!</v>
      </c>
    </row>
    <row r="412" spans="1:14" ht="22.5" x14ac:dyDescent="0.2">
      <c r="A412" s="29" t="s">
        <v>36</v>
      </c>
      <c r="B412" s="19" t="s">
        <v>588</v>
      </c>
      <c r="C412" s="19" t="s">
        <v>37</v>
      </c>
      <c r="D412" s="20">
        <v>53659.6</v>
      </c>
      <c r="E412" s="20">
        <v>0</v>
      </c>
      <c r="F412" s="20">
        <v>0</v>
      </c>
      <c r="H412" s="20">
        <v>53659.6</v>
      </c>
      <c r="I412" s="20" t="s">
        <v>3</v>
      </c>
      <c r="J412" s="20" t="s">
        <v>3</v>
      </c>
      <c r="L412" s="17">
        <f t="shared" si="194"/>
        <v>0</v>
      </c>
      <c r="M412" s="17" t="e">
        <f t="shared" si="195"/>
        <v>#VALUE!</v>
      </c>
      <c r="N412" s="17" t="e">
        <f t="shared" si="196"/>
        <v>#VALUE!</v>
      </c>
    </row>
    <row r="413" spans="1:14" ht="22.5" x14ac:dyDescent="0.2">
      <c r="A413" s="29" t="s">
        <v>191</v>
      </c>
      <c r="B413" s="19" t="s">
        <v>479</v>
      </c>
      <c r="C413" s="19" t="s">
        <v>3</v>
      </c>
      <c r="D413" s="20">
        <f>D414</f>
        <v>2817</v>
      </c>
      <c r="E413" s="20">
        <f t="shared" ref="E413:F413" si="208">E414</f>
        <v>0</v>
      </c>
      <c r="F413" s="20">
        <f t="shared" si="208"/>
        <v>12000</v>
      </c>
      <c r="H413" s="20">
        <v>2817</v>
      </c>
      <c r="I413" s="20" t="s">
        <v>3</v>
      </c>
      <c r="J413" s="20">
        <v>12000</v>
      </c>
      <c r="L413" s="17">
        <f t="shared" si="194"/>
        <v>0</v>
      </c>
      <c r="M413" s="17" t="e">
        <f t="shared" si="195"/>
        <v>#VALUE!</v>
      </c>
      <c r="N413" s="17">
        <f t="shared" si="196"/>
        <v>0</v>
      </c>
    </row>
    <row r="414" spans="1:14" ht="22.5" x14ac:dyDescent="0.2">
      <c r="A414" s="29" t="s">
        <v>36</v>
      </c>
      <c r="B414" s="19" t="s">
        <v>479</v>
      </c>
      <c r="C414" s="19" t="s">
        <v>37</v>
      </c>
      <c r="D414" s="20">
        <v>2817</v>
      </c>
      <c r="E414" s="20">
        <v>0</v>
      </c>
      <c r="F414" s="20">
        <v>12000</v>
      </c>
      <c r="H414" s="20">
        <v>2817</v>
      </c>
      <c r="I414" s="20" t="s">
        <v>3</v>
      </c>
      <c r="J414" s="20">
        <v>12000</v>
      </c>
      <c r="L414" s="17">
        <f t="shared" ref="L414:L477" si="209">H414-D414</f>
        <v>0</v>
      </c>
      <c r="M414" s="17" t="e">
        <f t="shared" ref="M414:M477" si="210">I414-E414</f>
        <v>#VALUE!</v>
      </c>
      <c r="N414" s="17">
        <f t="shared" ref="N414:N477" si="211">J414-F414</f>
        <v>0</v>
      </c>
    </row>
    <row r="415" spans="1:14" ht="22.5" x14ac:dyDescent="0.2">
      <c r="A415" s="29" t="s">
        <v>194</v>
      </c>
      <c r="B415" s="19" t="s">
        <v>480</v>
      </c>
      <c r="C415" s="19" t="s">
        <v>3</v>
      </c>
      <c r="D415" s="20">
        <f>D416</f>
        <v>34146.6</v>
      </c>
      <c r="E415" s="20">
        <f t="shared" ref="E415:F416" si="212">E416</f>
        <v>40150</v>
      </c>
      <c r="F415" s="20">
        <f t="shared" si="212"/>
        <v>42518.9</v>
      </c>
      <c r="H415" s="16">
        <v>34146.6</v>
      </c>
      <c r="I415" s="16">
        <v>40150</v>
      </c>
      <c r="J415" s="16">
        <v>42518.9</v>
      </c>
      <c r="L415" s="17">
        <f t="shared" si="209"/>
        <v>0</v>
      </c>
      <c r="M415" s="17">
        <f t="shared" si="210"/>
        <v>0</v>
      </c>
      <c r="N415" s="17">
        <f t="shared" si="211"/>
        <v>0</v>
      </c>
    </row>
    <row r="416" spans="1:14" ht="22.5" x14ac:dyDescent="0.2">
      <c r="A416" s="18" t="s">
        <v>195</v>
      </c>
      <c r="B416" s="19" t="s">
        <v>481</v>
      </c>
      <c r="C416" s="19" t="s">
        <v>3</v>
      </c>
      <c r="D416" s="20">
        <f>D417</f>
        <v>34146.6</v>
      </c>
      <c r="E416" s="20">
        <f t="shared" si="212"/>
        <v>40150</v>
      </c>
      <c r="F416" s="20">
        <f t="shared" si="212"/>
        <v>42518.9</v>
      </c>
      <c r="H416" s="20">
        <v>34146.6</v>
      </c>
      <c r="I416" s="20">
        <v>40150</v>
      </c>
      <c r="J416" s="20">
        <v>42518.9</v>
      </c>
      <c r="L416" s="17">
        <f t="shared" si="209"/>
        <v>0</v>
      </c>
      <c r="M416" s="17">
        <f t="shared" si="210"/>
        <v>0</v>
      </c>
      <c r="N416" s="17">
        <f t="shared" si="211"/>
        <v>0</v>
      </c>
    </row>
    <row r="417" spans="1:14" x14ac:dyDescent="0.2">
      <c r="A417" s="18" t="s">
        <v>41</v>
      </c>
      <c r="B417" s="19" t="s">
        <v>481</v>
      </c>
      <c r="C417" s="19" t="s">
        <v>42</v>
      </c>
      <c r="D417" s="20">
        <v>34146.6</v>
      </c>
      <c r="E417" s="20">
        <v>40150</v>
      </c>
      <c r="F417" s="20">
        <v>42518.9</v>
      </c>
      <c r="H417" s="20">
        <v>34146.6</v>
      </c>
      <c r="I417" s="20">
        <v>40150</v>
      </c>
      <c r="J417" s="20">
        <v>42518.9</v>
      </c>
      <c r="L417" s="17">
        <f t="shared" si="209"/>
        <v>0</v>
      </c>
      <c r="M417" s="17">
        <f t="shared" si="210"/>
        <v>0</v>
      </c>
      <c r="N417" s="17">
        <f t="shared" si="211"/>
        <v>0</v>
      </c>
    </row>
    <row r="418" spans="1:14" ht="22.5" x14ac:dyDescent="0.2">
      <c r="A418" s="18" t="s">
        <v>196</v>
      </c>
      <c r="B418" s="19" t="s">
        <v>482</v>
      </c>
      <c r="C418" s="19" t="s">
        <v>3</v>
      </c>
      <c r="D418" s="20">
        <f>D419</f>
        <v>5369.9</v>
      </c>
      <c r="E418" s="20">
        <f t="shared" ref="E418:F419" si="213">E419</f>
        <v>6361</v>
      </c>
      <c r="F418" s="20">
        <f t="shared" si="213"/>
        <v>6361</v>
      </c>
      <c r="H418" s="16">
        <v>5369.9</v>
      </c>
      <c r="I418" s="16">
        <v>6361</v>
      </c>
      <c r="J418" s="16">
        <v>6361</v>
      </c>
      <c r="L418" s="17">
        <f t="shared" si="209"/>
        <v>0</v>
      </c>
      <c r="M418" s="17">
        <f t="shared" si="210"/>
        <v>0</v>
      </c>
      <c r="N418" s="17">
        <f t="shared" si="211"/>
        <v>0</v>
      </c>
    </row>
    <row r="419" spans="1:14" ht="22.5" x14ac:dyDescent="0.2">
      <c r="A419" s="18" t="s">
        <v>197</v>
      </c>
      <c r="B419" s="19" t="s">
        <v>483</v>
      </c>
      <c r="C419" s="19" t="s">
        <v>3</v>
      </c>
      <c r="D419" s="20">
        <f>D420</f>
        <v>5369.9</v>
      </c>
      <c r="E419" s="20">
        <f t="shared" si="213"/>
        <v>6361</v>
      </c>
      <c r="F419" s="20">
        <f t="shared" si="213"/>
        <v>6361</v>
      </c>
      <c r="H419" s="20">
        <v>5369.9</v>
      </c>
      <c r="I419" s="20">
        <v>6361</v>
      </c>
      <c r="J419" s="20">
        <v>6361</v>
      </c>
      <c r="L419" s="17">
        <f t="shared" si="209"/>
        <v>0</v>
      </c>
      <c r="M419" s="17">
        <f t="shared" si="210"/>
        <v>0</v>
      </c>
      <c r="N419" s="17">
        <f t="shared" si="211"/>
        <v>0</v>
      </c>
    </row>
    <row r="420" spans="1:14" ht="22.5" x14ac:dyDescent="0.2">
      <c r="A420" s="18" t="s">
        <v>85</v>
      </c>
      <c r="B420" s="19" t="s">
        <v>483</v>
      </c>
      <c r="C420" s="19" t="s">
        <v>86</v>
      </c>
      <c r="D420" s="20">
        <v>5369.9</v>
      </c>
      <c r="E420" s="20">
        <v>6361</v>
      </c>
      <c r="F420" s="20">
        <v>6361</v>
      </c>
      <c r="H420" s="20">
        <v>5369.9</v>
      </c>
      <c r="I420" s="20">
        <v>6361</v>
      </c>
      <c r="J420" s="20">
        <v>6361</v>
      </c>
      <c r="L420" s="17">
        <f t="shared" si="209"/>
        <v>0</v>
      </c>
      <c r="M420" s="17">
        <f t="shared" si="210"/>
        <v>0</v>
      </c>
      <c r="N420" s="17">
        <f t="shared" si="211"/>
        <v>0</v>
      </c>
    </row>
    <row r="421" spans="1:14" ht="22.5" x14ac:dyDescent="0.2">
      <c r="A421" s="18" t="s">
        <v>100</v>
      </c>
      <c r="B421" s="19" t="s">
        <v>484</v>
      </c>
      <c r="C421" s="19" t="s">
        <v>3</v>
      </c>
      <c r="D421" s="20">
        <f>D422+D441</f>
        <v>82613.500000000015</v>
      </c>
      <c r="E421" s="20">
        <f t="shared" ref="E421:F421" si="214">E422+E441</f>
        <v>84230.400000000009</v>
      </c>
      <c r="F421" s="20">
        <f t="shared" si="214"/>
        <v>85357.1</v>
      </c>
      <c r="H421" s="16">
        <v>82613.399999999994</v>
      </c>
      <c r="I421" s="16">
        <v>84230.399999999994</v>
      </c>
      <c r="J421" s="16">
        <v>85357.2</v>
      </c>
      <c r="L421" s="17">
        <f t="shared" si="209"/>
        <v>-0.10000000002037268</v>
      </c>
      <c r="M421" s="17">
        <f t="shared" si="210"/>
        <v>0</v>
      </c>
      <c r="N421" s="17">
        <f t="shared" si="211"/>
        <v>9.9999999991268851E-2</v>
      </c>
    </row>
    <row r="422" spans="1:14" ht="22.5" x14ac:dyDescent="0.2">
      <c r="A422" s="18" t="s">
        <v>104</v>
      </c>
      <c r="B422" s="19" t="s">
        <v>485</v>
      </c>
      <c r="C422" s="19" t="s">
        <v>3</v>
      </c>
      <c r="D422" s="20">
        <f>D423+D425+D428+D430+D432+D434+D436</f>
        <v>82588.500000000015</v>
      </c>
      <c r="E422" s="20">
        <f t="shared" ref="E422:F422" si="215">E423+E425+E428+E430+E432+E434+E436</f>
        <v>84165.400000000009</v>
      </c>
      <c r="F422" s="20">
        <f t="shared" si="215"/>
        <v>85292.1</v>
      </c>
      <c r="H422" s="16">
        <v>82588.399999999994</v>
      </c>
      <c r="I422" s="16">
        <v>84165.4</v>
      </c>
      <c r="J422" s="16">
        <v>85292.2</v>
      </c>
      <c r="L422" s="17">
        <f t="shared" si="209"/>
        <v>-0.10000000002037268</v>
      </c>
      <c r="M422" s="17">
        <f t="shared" si="210"/>
        <v>0</v>
      </c>
      <c r="N422" s="17">
        <f t="shared" si="211"/>
        <v>9.9999999991268851E-2</v>
      </c>
    </row>
    <row r="423" spans="1:14" ht="45" x14ac:dyDescent="0.2">
      <c r="A423" s="18" t="s">
        <v>433</v>
      </c>
      <c r="B423" s="19" t="s">
        <v>548</v>
      </c>
      <c r="C423" s="19" t="s">
        <v>3</v>
      </c>
      <c r="D423" s="20">
        <f>D424</f>
        <v>49.4</v>
      </c>
      <c r="E423" s="20">
        <f t="shared" ref="E423:F423" si="216">E424</f>
        <v>50.8</v>
      </c>
      <c r="F423" s="20">
        <f t="shared" si="216"/>
        <v>50.8</v>
      </c>
      <c r="H423" s="20">
        <v>49.4</v>
      </c>
      <c r="I423" s="20">
        <v>50.8</v>
      </c>
      <c r="J423" s="20">
        <v>50.8</v>
      </c>
      <c r="L423" s="17">
        <f t="shared" si="209"/>
        <v>0</v>
      </c>
      <c r="M423" s="17">
        <f t="shared" si="210"/>
        <v>0</v>
      </c>
      <c r="N423" s="17">
        <f t="shared" si="211"/>
        <v>0</v>
      </c>
    </row>
    <row r="424" spans="1:14" ht="33.75" x14ac:dyDescent="0.2">
      <c r="A424" s="18" t="s">
        <v>107</v>
      </c>
      <c r="B424" s="19" t="s">
        <v>548</v>
      </c>
      <c r="C424" s="19" t="s">
        <v>108</v>
      </c>
      <c r="D424" s="20">
        <v>49.4</v>
      </c>
      <c r="E424" s="20">
        <v>50.8</v>
      </c>
      <c r="F424" s="20">
        <v>50.8</v>
      </c>
      <c r="H424" s="20">
        <v>49.4</v>
      </c>
      <c r="I424" s="20">
        <v>50.8</v>
      </c>
      <c r="J424" s="20">
        <v>50.8</v>
      </c>
      <c r="L424" s="17">
        <f t="shared" si="209"/>
        <v>0</v>
      </c>
      <c r="M424" s="17">
        <f t="shared" si="210"/>
        <v>0</v>
      </c>
      <c r="N424" s="17">
        <f t="shared" si="211"/>
        <v>0</v>
      </c>
    </row>
    <row r="425" spans="1:14" ht="45" x14ac:dyDescent="0.2">
      <c r="A425" s="18" t="s">
        <v>486</v>
      </c>
      <c r="B425" s="19" t="s">
        <v>487</v>
      </c>
      <c r="C425" s="19" t="s">
        <v>3</v>
      </c>
      <c r="D425" s="20">
        <f>D426+D427</f>
        <v>102.2</v>
      </c>
      <c r="E425" s="20">
        <f t="shared" ref="E425:F425" si="217">E426+E427</f>
        <v>105.1</v>
      </c>
      <c r="F425" s="20">
        <f t="shared" si="217"/>
        <v>105.1</v>
      </c>
      <c r="H425" s="20">
        <v>102.2</v>
      </c>
      <c r="I425" s="20">
        <v>105.1</v>
      </c>
      <c r="J425" s="20">
        <v>105.1</v>
      </c>
      <c r="L425" s="17">
        <f t="shared" si="209"/>
        <v>0</v>
      </c>
      <c r="M425" s="17">
        <f t="shared" si="210"/>
        <v>0</v>
      </c>
      <c r="N425" s="17">
        <f t="shared" si="211"/>
        <v>0</v>
      </c>
    </row>
    <row r="426" spans="1:14" ht="33.75" x14ac:dyDescent="0.2">
      <c r="A426" s="18" t="s">
        <v>107</v>
      </c>
      <c r="B426" s="19" t="s">
        <v>487</v>
      </c>
      <c r="C426" s="19" t="s">
        <v>108</v>
      </c>
      <c r="D426" s="20">
        <v>97.2</v>
      </c>
      <c r="E426" s="20">
        <v>100.1</v>
      </c>
      <c r="F426" s="20">
        <v>100.1</v>
      </c>
      <c r="H426" s="20">
        <v>97.2</v>
      </c>
      <c r="I426" s="20">
        <v>100.1</v>
      </c>
      <c r="J426" s="20">
        <v>100.1</v>
      </c>
      <c r="L426" s="17">
        <f t="shared" si="209"/>
        <v>0</v>
      </c>
      <c r="M426" s="17">
        <f t="shared" si="210"/>
        <v>0</v>
      </c>
      <c r="N426" s="17">
        <f t="shared" si="211"/>
        <v>0</v>
      </c>
    </row>
    <row r="427" spans="1:14" ht="22.5" x14ac:dyDescent="0.2">
      <c r="A427" s="18" t="s">
        <v>85</v>
      </c>
      <c r="B427" s="19" t="s">
        <v>487</v>
      </c>
      <c r="C427" s="19" t="s">
        <v>86</v>
      </c>
      <c r="D427" s="20">
        <v>5</v>
      </c>
      <c r="E427" s="20">
        <v>5</v>
      </c>
      <c r="F427" s="20">
        <v>5</v>
      </c>
      <c r="H427" s="20">
        <v>5</v>
      </c>
      <c r="I427" s="20">
        <v>5</v>
      </c>
      <c r="J427" s="20">
        <v>5</v>
      </c>
      <c r="L427" s="17">
        <f t="shared" si="209"/>
        <v>0</v>
      </c>
      <c r="M427" s="17">
        <f t="shared" si="210"/>
        <v>0</v>
      </c>
      <c r="N427" s="17">
        <f t="shared" si="211"/>
        <v>0</v>
      </c>
    </row>
    <row r="428" spans="1:14" ht="45" x14ac:dyDescent="0.2">
      <c r="A428" s="18" t="s">
        <v>435</v>
      </c>
      <c r="B428" s="19" t="s">
        <v>549</v>
      </c>
      <c r="C428" s="19" t="s">
        <v>3</v>
      </c>
      <c r="D428" s="20">
        <f>D429</f>
        <v>740.2</v>
      </c>
      <c r="E428" s="20">
        <f t="shared" ref="E428:F428" si="218">E429</f>
        <v>761.9</v>
      </c>
      <c r="F428" s="20">
        <f t="shared" si="218"/>
        <v>761.9</v>
      </c>
      <c r="H428" s="20">
        <v>740.2</v>
      </c>
      <c r="I428" s="20">
        <v>761.9</v>
      </c>
      <c r="J428" s="20">
        <v>761.9</v>
      </c>
      <c r="L428" s="17">
        <f t="shared" si="209"/>
        <v>0</v>
      </c>
      <c r="M428" s="17">
        <f t="shared" si="210"/>
        <v>0</v>
      </c>
      <c r="N428" s="17">
        <f t="shared" si="211"/>
        <v>0</v>
      </c>
    </row>
    <row r="429" spans="1:14" ht="33.75" x14ac:dyDescent="0.2">
      <c r="A429" s="18" t="s">
        <v>107</v>
      </c>
      <c r="B429" s="19" t="s">
        <v>549</v>
      </c>
      <c r="C429" s="19" t="s">
        <v>108</v>
      </c>
      <c r="D429" s="20">
        <v>740.2</v>
      </c>
      <c r="E429" s="20">
        <v>761.9</v>
      </c>
      <c r="F429" s="20">
        <v>761.9</v>
      </c>
      <c r="H429" s="20">
        <v>740.2</v>
      </c>
      <c r="I429" s="20">
        <v>761.9</v>
      </c>
      <c r="J429" s="20">
        <v>761.9</v>
      </c>
      <c r="L429" s="17">
        <f t="shared" si="209"/>
        <v>0</v>
      </c>
      <c r="M429" s="17">
        <f t="shared" si="210"/>
        <v>0</v>
      </c>
      <c r="N429" s="17">
        <f t="shared" si="211"/>
        <v>0</v>
      </c>
    </row>
    <row r="430" spans="1:14" ht="45" x14ac:dyDescent="0.2">
      <c r="A430" s="18" t="s">
        <v>436</v>
      </c>
      <c r="B430" s="19" t="s">
        <v>550</v>
      </c>
      <c r="C430" s="19" t="s">
        <v>3</v>
      </c>
      <c r="D430" s="20">
        <f>D431</f>
        <v>493.5</v>
      </c>
      <c r="E430" s="20">
        <f t="shared" ref="E430:F430" si="219">E431</f>
        <v>507.9</v>
      </c>
      <c r="F430" s="20">
        <f t="shared" si="219"/>
        <v>507.9</v>
      </c>
      <c r="H430" s="20">
        <v>493.5</v>
      </c>
      <c r="I430" s="20">
        <v>507.9</v>
      </c>
      <c r="J430" s="20">
        <v>507.9</v>
      </c>
      <c r="L430" s="17">
        <f t="shared" si="209"/>
        <v>0</v>
      </c>
      <c r="M430" s="17">
        <f t="shared" si="210"/>
        <v>0</v>
      </c>
      <c r="N430" s="17">
        <f t="shared" si="211"/>
        <v>0</v>
      </c>
    </row>
    <row r="431" spans="1:14" ht="33.75" x14ac:dyDescent="0.2">
      <c r="A431" s="18" t="s">
        <v>107</v>
      </c>
      <c r="B431" s="19" t="s">
        <v>550</v>
      </c>
      <c r="C431" s="19" t="s">
        <v>108</v>
      </c>
      <c r="D431" s="20">
        <v>493.5</v>
      </c>
      <c r="E431" s="20">
        <v>507.9</v>
      </c>
      <c r="F431" s="20">
        <v>507.9</v>
      </c>
      <c r="H431" s="20">
        <v>493.5</v>
      </c>
      <c r="I431" s="20">
        <v>507.9</v>
      </c>
      <c r="J431" s="20">
        <v>507.9</v>
      </c>
      <c r="L431" s="17">
        <f t="shared" si="209"/>
        <v>0</v>
      </c>
      <c r="M431" s="17">
        <f t="shared" si="210"/>
        <v>0</v>
      </c>
      <c r="N431" s="17">
        <f t="shared" si="211"/>
        <v>0</v>
      </c>
    </row>
    <row r="432" spans="1:14" ht="45" x14ac:dyDescent="0.2">
      <c r="A432" s="29" t="s">
        <v>437</v>
      </c>
      <c r="B432" s="19" t="s">
        <v>551</v>
      </c>
      <c r="C432" s="19" t="s">
        <v>3</v>
      </c>
      <c r="D432" s="20">
        <f>D433</f>
        <v>251.5</v>
      </c>
      <c r="E432" s="20">
        <f t="shared" ref="E432:F432" si="220">E433</f>
        <v>258.8</v>
      </c>
      <c r="F432" s="20">
        <f t="shared" si="220"/>
        <v>258.8</v>
      </c>
      <c r="H432" s="20">
        <v>251.6</v>
      </c>
      <c r="I432" s="20">
        <v>259</v>
      </c>
      <c r="J432" s="20">
        <v>259</v>
      </c>
      <c r="L432" s="17">
        <f t="shared" si="209"/>
        <v>9.9999999999994316E-2</v>
      </c>
      <c r="M432" s="17">
        <f t="shared" si="210"/>
        <v>0.19999999999998863</v>
      </c>
      <c r="N432" s="17">
        <f t="shared" si="211"/>
        <v>0.19999999999998863</v>
      </c>
    </row>
    <row r="433" spans="1:14" ht="33.75" x14ac:dyDescent="0.2">
      <c r="A433" s="18" t="s">
        <v>107</v>
      </c>
      <c r="B433" s="19" t="s">
        <v>551</v>
      </c>
      <c r="C433" s="19" t="s">
        <v>108</v>
      </c>
      <c r="D433" s="20">
        <v>251.5</v>
      </c>
      <c r="E433" s="20">
        <v>258.8</v>
      </c>
      <c r="F433" s="20">
        <v>258.8</v>
      </c>
      <c r="H433" s="20">
        <v>251.6</v>
      </c>
      <c r="I433" s="20">
        <v>259</v>
      </c>
      <c r="J433" s="20">
        <v>259</v>
      </c>
      <c r="L433" s="17">
        <f t="shared" si="209"/>
        <v>9.9999999999994316E-2</v>
      </c>
      <c r="M433" s="17">
        <f t="shared" si="210"/>
        <v>0.19999999999998863</v>
      </c>
      <c r="N433" s="17">
        <f t="shared" si="211"/>
        <v>0.19999999999998863</v>
      </c>
    </row>
    <row r="434" spans="1:14" ht="45" x14ac:dyDescent="0.2">
      <c r="A434" s="18" t="s">
        <v>438</v>
      </c>
      <c r="B434" s="19" t="s">
        <v>552</v>
      </c>
      <c r="C434" s="19" t="s">
        <v>3</v>
      </c>
      <c r="D434" s="20">
        <f>D435</f>
        <v>251.5</v>
      </c>
      <c r="E434" s="20">
        <f t="shared" ref="E434:F434" si="221">E435</f>
        <v>258.8</v>
      </c>
      <c r="F434" s="20">
        <f t="shared" si="221"/>
        <v>258.8</v>
      </c>
      <c r="H434" s="20">
        <v>251.4</v>
      </c>
      <c r="I434" s="20">
        <v>258.8</v>
      </c>
      <c r="J434" s="20">
        <v>258.8</v>
      </c>
      <c r="L434" s="17">
        <f t="shared" si="209"/>
        <v>-9.9999999999994316E-2</v>
      </c>
      <c r="M434" s="17">
        <f t="shared" si="210"/>
        <v>0</v>
      </c>
      <c r="N434" s="17">
        <f t="shared" si="211"/>
        <v>0</v>
      </c>
    </row>
    <row r="435" spans="1:14" ht="33.75" x14ac:dyDescent="0.2">
      <c r="A435" s="18" t="s">
        <v>107</v>
      </c>
      <c r="B435" s="19" t="s">
        <v>552</v>
      </c>
      <c r="C435" s="19" t="s">
        <v>108</v>
      </c>
      <c r="D435" s="20">
        <v>251.5</v>
      </c>
      <c r="E435" s="20">
        <v>258.8</v>
      </c>
      <c r="F435" s="20">
        <v>258.8</v>
      </c>
      <c r="H435" s="20">
        <v>251.4</v>
      </c>
      <c r="I435" s="20">
        <v>258.8</v>
      </c>
      <c r="J435" s="20">
        <v>258.8</v>
      </c>
      <c r="L435" s="17">
        <f t="shared" si="209"/>
        <v>-9.9999999999994316E-2</v>
      </c>
      <c r="M435" s="17">
        <f t="shared" si="210"/>
        <v>0</v>
      </c>
      <c r="N435" s="17">
        <f t="shared" si="211"/>
        <v>0</v>
      </c>
    </row>
    <row r="436" spans="1:14" ht="22.5" x14ac:dyDescent="0.2">
      <c r="A436" s="29" t="s">
        <v>106</v>
      </c>
      <c r="B436" s="19" t="s">
        <v>488</v>
      </c>
      <c r="C436" s="19" t="s">
        <v>3</v>
      </c>
      <c r="D436" s="20">
        <f>D437+D438+D439+D440</f>
        <v>80700.200000000012</v>
      </c>
      <c r="E436" s="20">
        <f t="shared" ref="E436:F436" si="222">E437+E438+E439+E440</f>
        <v>82222.100000000006</v>
      </c>
      <c r="F436" s="20">
        <f t="shared" si="222"/>
        <v>83348.800000000003</v>
      </c>
      <c r="H436" s="20">
        <v>80700.100000000006</v>
      </c>
      <c r="I436" s="20">
        <v>82221.899999999994</v>
      </c>
      <c r="J436" s="20">
        <v>83348.7</v>
      </c>
      <c r="L436" s="17">
        <f t="shared" si="209"/>
        <v>-0.10000000000582077</v>
      </c>
      <c r="M436" s="17">
        <f t="shared" si="210"/>
        <v>-0.20000000001164153</v>
      </c>
      <c r="N436" s="17">
        <f t="shared" si="211"/>
        <v>-0.10000000000582077</v>
      </c>
    </row>
    <row r="437" spans="1:14" ht="33.75" x14ac:dyDescent="0.2">
      <c r="A437" s="29" t="s">
        <v>107</v>
      </c>
      <c r="B437" s="19" t="s">
        <v>488</v>
      </c>
      <c r="C437" s="19" t="s">
        <v>108</v>
      </c>
      <c r="D437" s="20">
        <v>73575.600000000006</v>
      </c>
      <c r="E437" s="20">
        <v>74432.800000000003</v>
      </c>
      <c r="F437" s="20">
        <v>75059.5</v>
      </c>
      <c r="H437" s="20">
        <v>73575.600000000006</v>
      </c>
      <c r="I437" s="20">
        <v>74432.7</v>
      </c>
      <c r="J437" s="20">
        <v>75059.5</v>
      </c>
      <c r="L437" s="17">
        <f t="shared" si="209"/>
        <v>0</v>
      </c>
      <c r="M437" s="17">
        <f t="shared" si="210"/>
        <v>-0.10000000000582077</v>
      </c>
      <c r="N437" s="17">
        <f t="shared" si="211"/>
        <v>0</v>
      </c>
    </row>
    <row r="438" spans="1:14" ht="22.5" x14ac:dyDescent="0.2">
      <c r="A438" s="29" t="s">
        <v>85</v>
      </c>
      <c r="B438" s="19" t="s">
        <v>488</v>
      </c>
      <c r="C438" s="19" t="s">
        <v>86</v>
      </c>
      <c r="D438" s="20">
        <v>7108.6</v>
      </c>
      <c r="E438" s="20">
        <v>7777.3</v>
      </c>
      <c r="F438" s="20">
        <v>8277.2999999999993</v>
      </c>
      <c r="H438" s="20">
        <v>7108.5</v>
      </c>
      <c r="I438" s="20">
        <v>7777.2</v>
      </c>
      <c r="J438" s="20">
        <v>8277.2000000000007</v>
      </c>
      <c r="L438" s="17">
        <f t="shared" si="209"/>
        <v>-0.1000000000003638</v>
      </c>
      <c r="M438" s="17">
        <f t="shared" si="210"/>
        <v>-0.1000000000003638</v>
      </c>
      <c r="N438" s="17">
        <f t="shared" si="211"/>
        <v>-9.9999999998544808E-2</v>
      </c>
    </row>
    <row r="439" spans="1:14" x14ac:dyDescent="0.2">
      <c r="A439" s="18" t="s">
        <v>32</v>
      </c>
      <c r="B439" s="19" t="s">
        <v>488</v>
      </c>
      <c r="C439" s="19" t="s">
        <v>33</v>
      </c>
      <c r="D439" s="20">
        <v>6</v>
      </c>
      <c r="E439" s="20">
        <v>2</v>
      </c>
      <c r="F439" s="20">
        <v>2</v>
      </c>
      <c r="H439" s="20">
        <v>6</v>
      </c>
      <c r="I439" s="20">
        <v>2</v>
      </c>
      <c r="J439" s="20">
        <v>2</v>
      </c>
      <c r="L439" s="17">
        <f t="shared" si="209"/>
        <v>0</v>
      </c>
      <c r="M439" s="17">
        <f t="shared" si="210"/>
        <v>0</v>
      </c>
      <c r="N439" s="17">
        <f t="shared" si="211"/>
        <v>0</v>
      </c>
    </row>
    <row r="440" spans="1:14" x14ac:dyDescent="0.2">
      <c r="A440" s="18" t="s">
        <v>41</v>
      </c>
      <c r="B440" s="19" t="s">
        <v>488</v>
      </c>
      <c r="C440" s="19" t="s">
        <v>42</v>
      </c>
      <c r="D440" s="20">
        <v>10</v>
      </c>
      <c r="E440" s="20">
        <v>10</v>
      </c>
      <c r="F440" s="20">
        <v>10</v>
      </c>
      <c r="H440" s="20">
        <v>10</v>
      </c>
      <c r="I440" s="20">
        <v>10</v>
      </c>
      <c r="J440" s="20">
        <v>10</v>
      </c>
      <c r="L440" s="17">
        <f t="shared" si="209"/>
        <v>0</v>
      </c>
      <c r="M440" s="17">
        <f t="shared" si="210"/>
        <v>0</v>
      </c>
      <c r="N440" s="17">
        <f t="shared" si="211"/>
        <v>0</v>
      </c>
    </row>
    <row r="441" spans="1:14" ht="22.5" x14ac:dyDescent="0.2">
      <c r="A441" s="29" t="s">
        <v>109</v>
      </c>
      <c r="B441" s="19" t="s">
        <v>489</v>
      </c>
      <c r="C441" s="19" t="s">
        <v>3</v>
      </c>
      <c r="D441" s="20">
        <f>D442</f>
        <v>25</v>
      </c>
      <c r="E441" s="20">
        <f t="shared" ref="E441:F442" si="223">E442</f>
        <v>65</v>
      </c>
      <c r="F441" s="20">
        <f t="shared" si="223"/>
        <v>65</v>
      </c>
      <c r="H441" s="16">
        <v>25</v>
      </c>
      <c r="I441" s="16">
        <v>65</v>
      </c>
      <c r="J441" s="16">
        <v>65</v>
      </c>
      <c r="L441" s="17">
        <f t="shared" si="209"/>
        <v>0</v>
      </c>
      <c r="M441" s="17">
        <f t="shared" si="210"/>
        <v>0</v>
      </c>
      <c r="N441" s="17">
        <f t="shared" si="211"/>
        <v>0</v>
      </c>
    </row>
    <row r="442" spans="1:14" x14ac:dyDescent="0.2">
      <c r="A442" s="18" t="s">
        <v>111</v>
      </c>
      <c r="B442" s="19" t="s">
        <v>490</v>
      </c>
      <c r="C442" s="19" t="s">
        <v>3</v>
      </c>
      <c r="D442" s="20">
        <f>D443</f>
        <v>25</v>
      </c>
      <c r="E442" s="20">
        <f t="shared" si="223"/>
        <v>65</v>
      </c>
      <c r="F442" s="20">
        <f t="shared" si="223"/>
        <v>65</v>
      </c>
      <c r="H442" s="20">
        <v>25</v>
      </c>
      <c r="I442" s="20">
        <v>65</v>
      </c>
      <c r="J442" s="20">
        <v>65</v>
      </c>
      <c r="L442" s="17">
        <f t="shared" si="209"/>
        <v>0</v>
      </c>
      <c r="M442" s="17">
        <f t="shared" si="210"/>
        <v>0</v>
      </c>
      <c r="N442" s="17">
        <f t="shared" si="211"/>
        <v>0</v>
      </c>
    </row>
    <row r="443" spans="1:14" ht="22.5" x14ac:dyDescent="0.2">
      <c r="A443" s="18" t="s">
        <v>85</v>
      </c>
      <c r="B443" s="19" t="s">
        <v>490</v>
      </c>
      <c r="C443" s="19" t="s">
        <v>86</v>
      </c>
      <c r="D443" s="20">
        <v>25</v>
      </c>
      <c r="E443" s="20">
        <v>65</v>
      </c>
      <c r="F443" s="20">
        <v>65</v>
      </c>
      <c r="H443" s="20">
        <v>25</v>
      </c>
      <c r="I443" s="20">
        <v>65</v>
      </c>
      <c r="J443" s="20">
        <v>65</v>
      </c>
      <c r="L443" s="17">
        <f t="shared" si="209"/>
        <v>0</v>
      </c>
      <c r="M443" s="17">
        <f t="shared" si="210"/>
        <v>0</v>
      </c>
      <c r="N443" s="17">
        <f t="shared" si="211"/>
        <v>0</v>
      </c>
    </row>
    <row r="444" spans="1:14" ht="22.5" x14ac:dyDescent="0.2">
      <c r="A444" s="18" t="s">
        <v>320</v>
      </c>
      <c r="B444" s="19" t="s">
        <v>321</v>
      </c>
      <c r="C444" s="19" t="s">
        <v>3</v>
      </c>
      <c r="D444" s="20">
        <f>D445</f>
        <v>2000</v>
      </c>
      <c r="E444" s="20">
        <f t="shared" ref="E444:F444" si="224">E445</f>
        <v>2000</v>
      </c>
      <c r="F444" s="20">
        <f t="shared" si="224"/>
        <v>2000</v>
      </c>
      <c r="H444" s="16">
        <v>2000</v>
      </c>
      <c r="I444" s="16">
        <v>2000</v>
      </c>
      <c r="J444" s="16">
        <v>2000</v>
      </c>
      <c r="L444" s="17">
        <f t="shared" si="209"/>
        <v>0</v>
      </c>
      <c r="M444" s="17">
        <f t="shared" si="210"/>
        <v>0</v>
      </c>
      <c r="N444" s="17">
        <f t="shared" si="211"/>
        <v>0</v>
      </c>
    </row>
    <row r="445" spans="1:14" x14ac:dyDescent="0.2">
      <c r="A445" s="18" t="s">
        <v>322</v>
      </c>
      <c r="B445" s="19" t="s">
        <v>323</v>
      </c>
      <c r="C445" s="19" t="s">
        <v>3</v>
      </c>
      <c r="D445" s="20">
        <f>D446+D449</f>
        <v>2000</v>
      </c>
      <c r="E445" s="20">
        <f t="shared" ref="E445:F445" si="225">E446+E449</f>
        <v>2000</v>
      </c>
      <c r="F445" s="20">
        <f t="shared" si="225"/>
        <v>2000</v>
      </c>
      <c r="H445" s="16">
        <v>2000</v>
      </c>
      <c r="I445" s="16">
        <v>2000</v>
      </c>
      <c r="J445" s="16">
        <v>2000</v>
      </c>
      <c r="L445" s="17">
        <f t="shared" si="209"/>
        <v>0</v>
      </c>
      <c r="M445" s="17">
        <f t="shared" si="210"/>
        <v>0</v>
      </c>
      <c r="N445" s="17">
        <f t="shared" si="211"/>
        <v>0</v>
      </c>
    </row>
    <row r="446" spans="1:14" ht="22.5" x14ac:dyDescent="0.2">
      <c r="A446" s="29" t="s">
        <v>491</v>
      </c>
      <c r="B446" s="19" t="s">
        <v>324</v>
      </c>
      <c r="C446" s="19" t="s">
        <v>3</v>
      </c>
      <c r="D446" s="20">
        <f>D447</f>
        <v>1250</v>
      </c>
      <c r="E446" s="20">
        <f t="shared" ref="E446:F447" si="226">E447</f>
        <v>1250</v>
      </c>
      <c r="F446" s="20">
        <f t="shared" si="226"/>
        <v>1250</v>
      </c>
      <c r="H446" s="16">
        <v>1250</v>
      </c>
      <c r="I446" s="16">
        <v>1250</v>
      </c>
      <c r="J446" s="16">
        <v>1250</v>
      </c>
      <c r="L446" s="17">
        <f t="shared" si="209"/>
        <v>0</v>
      </c>
      <c r="M446" s="17">
        <f t="shared" si="210"/>
        <v>0</v>
      </c>
      <c r="N446" s="17">
        <f t="shared" si="211"/>
        <v>0</v>
      </c>
    </row>
    <row r="447" spans="1:14" x14ac:dyDescent="0.2">
      <c r="A447" s="29" t="s">
        <v>325</v>
      </c>
      <c r="B447" s="19" t="s">
        <v>492</v>
      </c>
      <c r="C447" s="19" t="s">
        <v>3</v>
      </c>
      <c r="D447" s="20">
        <f>D448</f>
        <v>1250</v>
      </c>
      <c r="E447" s="20">
        <f t="shared" si="226"/>
        <v>1250</v>
      </c>
      <c r="F447" s="20">
        <f t="shared" si="226"/>
        <v>1250</v>
      </c>
      <c r="H447" s="20">
        <v>1250</v>
      </c>
      <c r="I447" s="20">
        <v>1250</v>
      </c>
      <c r="J447" s="20">
        <v>1250</v>
      </c>
      <c r="L447" s="17">
        <f t="shared" si="209"/>
        <v>0</v>
      </c>
      <c r="M447" s="17">
        <f t="shared" si="210"/>
        <v>0</v>
      </c>
      <c r="N447" s="17">
        <f t="shared" si="211"/>
        <v>0</v>
      </c>
    </row>
    <row r="448" spans="1:14" ht="22.5" x14ac:dyDescent="0.2">
      <c r="A448" s="29" t="s">
        <v>85</v>
      </c>
      <c r="B448" s="19" t="s">
        <v>492</v>
      </c>
      <c r="C448" s="19" t="s">
        <v>86</v>
      </c>
      <c r="D448" s="20">
        <v>1250</v>
      </c>
      <c r="E448" s="20">
        <v>1250</v>
      </c>
      <c r="F448" s="20">
        <v>1250</v>
      </c>
      <c r="H448" s="20">
        <v>1250</v>
      </c>
      <c r="I448" s="20">
        <v>1250</v>
      </c>
      <c r="J448" s="20">
        <v>1250</v>
      </c>
      <c r="L448" s="17">
        <f t="shared" si="209"/>
        <v>0</v>
      </c>
      <c r="M448" s="17">
        <f t="shared" si="210"/>
        <v>0</v>
      </c>
      <c r="N448" s="17">
        <f t="shared" si="211"/>
        <v>0</v>
      </c>
    </row>
    <row r="449" spans="1:14" ht="45" x14ac:dyDescent="0.2">
      <c r="A449" s="18" t="s">
        <v>326</v>
      </c>
      <c r="B449" s="19" t="s">
        <v>327</v>
      </c>
      <c r="C449" s="19" t="s">
        <v>3</v>
      </c>
      <c r="D449" s="20">
        <f>D450</f>
        <v>750</v>
      </c>
      <c r="E449" s="20">
        <f t="shared" ref="E449:F449" si="227">E450</f>
        <v>750</v>
      </c>
      <c r="F449" s="20">
        <f t="shared" si="227"/>
        <v>750</v>
      </c>
      <c r="H449" s="16">
        <v>750</v>
      </c>
      <c r="I449" s="16">
        <v>750</v>
      </c>
      <c r="J449" s="16">
        <v>750</v>
      </c>
      <c r="L449" s="17">
        <f t="shared" si="209"/>
        <v>0</v>
      </c>
      <c r="M449" s="17">
        <f t="shared" si="210"/>
        <v>0</v>
      </c>
      <c r="N449" s="17">
        <f t="shared" si="211"/>
        <v>0</v>
      </c>
    </row>
    <row r="450" spans="1:14" ht="45" x14ac:dyDescent="0.2">
      <c r="A450" s="18" t="s">
        <v>328</v>
      </c>
      <c r="B450" s="19" t="s">
        <v>493</v>
      </c>
      <c r="C450" s="19" t="s">
        <v>3</v>
      </c>
      <c r="D450" s="20">
        <f>D451+D452</f>
        <v>750</v>
      </c>
      <c r="E450" s="20">
        <f t="shared" ref="E450:F450" si="228">E451+E452</f>
        <v>750</v>
      </c>
      <c r="F450" s="20">
        <f t="shared" si="228"/>
        <v>750</v>
      </c>
      <c r="H450" s="20">
        <v>750</v>
      </c>
      <c r="I450" s="20">
        <v>750</v>
      </c>
      <c r="J450" s="20">
        <v>750</v>
      </c>
      <c r="L450" s="17">
        <f t="shared" si="209"/>
        <v>0</v>
      </c>
      <c r="M450" s="17">
        <f t="shared" si="210"/>
        <v>0</v>
      </c>
      <c r="N450" s="17">
        <f t="shared" si="211"/>
        <v>0</v>
      </c>
    </row>
    <row r="451" spans="1:14" ht="33.75" x14ac:dyDescent="0.2">
      <c r="A451" s="29" t="s">
        <v>107</v>
      </c>
      <c r="B451" s="19" t="s">
        <v>493</v>
      </c>
      <c r="C451" s="19" t="s">
        <v>108</v>
      </c>
      <c r="D451" s="20">
        <v>670</v>
      </c>
      <c r="E451" s="20">
        <v>670</v>
      </c>
      <c r="F451" s="20">
        <v>670</v>
      </c>
      <c r="H451" s="20">
        <v>670</v>
      </c>
      <c r="I451" s="20">
        <v>670</v>
      </c>
      <c r="J451" s="20">
        <v>670</v>
      </c>
      <c r="L451" s="17">
        <f t="shared" si="209"/>
        <v>0</v>
      </c>
      <c r="M451" s="17">
        <f t="shared" si="210"/>
        <v>0</v>
      </c>
      <c r="N451" s="17">
        <f t="shared" si="211"/>
        <v>0</v>
      </c>
    </row>
    <row r="452" spans="1:14" ht="22.5" x14ac:dyDescent="0.2">
      <c r="A452" s="29" t="s">
        <v>85</v>
      </c>
      <c r="B452" s="19" t="s">
        <v>493</v>
      </c>
      <c r="C452" s="19" t="s">
        <v>86</v>
      </c>
      <c r="D452" s="20">
        <v>80</v>
      </c>
      <c r="E452" s="20">
        <v>80</v>
      </c>
      <c r="F452" s="20">
        <v>80</v>
      </c>
      <c r="H452" s="20">
        <v>80</v>
      </c>
      <c r="I452" s="20">
        <v>80</v>
      </c>
      <c r="J452" s="20">
        <v>80</v>
      </c>
      <c r="L452" s="17">
        <f t="shared" si="209"/>
        <v>0</v>
      </c>
      <c r="M452" s="17">
        <f t="shared" si="210"/>
        <v>0</v>
      </c>
      <c r="N452" s="17">
        <f t="shared" si="211"/>
        <v>0</v>
      </c>
    </row>
    <row r="453" spans="1:14" x14ac:dyDescent="0.2">
      <c r="A453" s="29" t="s">
        <v>329</v>
      </c>
      <c r="B453" s="19" t="s">
        <v>330</v>
      </c>
      <c r="C453" s="19" t="s">
        <v>3</v>
      </c>
      <c r="D453" s="20">
        <f>D454</f>
        <v>5650</v>
      </c>
      <c r="E453" s="20">
        <f t="shared" ref="E453:F456" si="229">E454</f>
        <v>5650</v>
      </c>
      <c r="F453" s="20">
        <f t="shared" si="229"/>
        <v>5650</v>
      </c>
      <c r="H453" s="16">
        <v>5650</v>
      </c>
      <c r="I453" s="16">
        <v>5650</v>
      </c>
      <c r="J453" s="16">
        <v>5650</v>
      </c>
      <c r="L453" s="17">
        <f t="shared" si="209"/>
        <v>0</v>
      </c>
      <c r="M453" s="17">
        <f t="shared" si="210"/>
        <v>0</v>
      </c>
      <c r="N453" s="17">
        <f t="shared" si="211"/>
        <v>0</v>
      </c>
    </row>
    <row r="454" spans="1:14" ht="22.5" x14ac:dyDescent="0.2">
      <c r="A454" s="18" t="s">
        <v>331</v>
      </c>
      <c r="B454" s="19" t="s">
        <v>332</v>
      </c>
      <c r="C454" s="19" t="s">
        <v>3</v>
      </c>
      <c r="D454" s="20">
        <f>D455</f>
        <v>5650</v>
      </c>
      <c r="E454" s="20">
        <f t="shared" si="229"/>
        <v>5650</v>
      </c>
      <c r="F454" s="20">
        <f t="shared" si="229"/>
        <v>5650</v>
      </c>
      <c r="H454" s="16">
        <v>5650</v>
      </c>
      <c r="I454" s="16">
        <v>5650</v>
      </c>
      <c r="J454" s="16">
        <v>5650</v>
      </c>
      <c r="L454" s="17">
        <f t="shared" si="209"/>
        <v>0</v>
      </c>
      <c r="M454" s="17">
        <f t="shared" si="210"/>
        <v>0</v>
      </c>
      <c r="N454" s="17">
        <f t="shared" si="211"/>
        <v>0</v>
      </c>
    </row>
    <row r="455" spans="1:14" ht="22.5" x14ac:dyDescent="0.2">
      <c r="A455" s="18" t="s">
        <v>494</v>
      </c>
      <c r="B455" s="19" t="s">
        <v>333</v>
      </c>
      <c r="C455" s="19" t="s">
        <v>3</v>
      </c>
      <c r="D455" s="20">
        <f>D456</f>
        <v>5650</v>
      </c>
      <c r="E455" s="20">
        <f t="shared" si="229"/>
        <v>5650</v>
      </c>
      <c r="F455" s="20">
        <f t="shared" si="229"/>
        <v>5650</v>
      </c>
      <c r="H455" s="16">
        <v>5650</v>
      </c>
      <c r="I455" s="16">
        <v>5650</v>
      </c>
      <c r="J455" s="16">
        <v>5650</v>
      </c>
      <c r="L455" s="17">
        <f t="shared" si="209"/>
        <v>0</v>
      </c>
      <c r="M455" s="17">
        <f t="shared" si="210"/>
        <v>0</v>
      </c>
      <c r="N455" s="17">
        <f t="shared" si="211"/>
        <v>0</v>
      </c>
    </row>
    <row r="456" spans="1:14" ht="22.5" x14ac:dyDescent="0.2">
      <c r="A456" s="18" t="s">
        <v>495</v>
      </c>
      <c r="B456" s="19" t="s">
        <v>496</v>
      </c>
      <c r="C456" s="19" t="s">
        <v>3</v>
      </c>
      <c r="D456" s="20">
        <f>D457</f>
        <v>5650</v>
      </c>
      <c r="E456" s="20">
        <f t="shared" si="229"/>
        <v>5650</v>
      </c>
      <c r="F456" s="20">
        <f t="shared" si="229"/>
        <v>5650</v>
      </c>
      <c r="H456" s="20">
        <v>5650</v>
      </c>
      <c r="I456" s="20">
        <v>5650</v>
      </c>
      <c r="J456" s="20">
        <v>5650</v>
      </c>
      <c r="L456" s="17">
        <f t="shared" si="209"/>
        <v>0</v>
      </c>
      <c r="M456" s="17">
        <f t="shared" si="210"/>
        <v>0</v>
      </c>
      <c r="N456" s="17">
        <f t="shared" si="211"/>
        <v>0</v>
      </c>
    </row>
    <row r="457" spans="1:14" ht="22.5" x14ac:dyDescent="0.2">
      <c r="A457" s="18" t="s">
        <v>34</v>
      </c>
      <c r="B457" s="19" t="s">
        <v>496</v>
      </c>
      <c r="C457" s="19" t="s">
        <v>35</v>
      </c>
      <c r="D457" s="20">
        <v>5650</v>
      </c>
      <c r="E457" s="20">
        <v>5650</v>
      </c>
      <c r="F457" s="20">
        <v>5650</v>
      </c>
      <c r="H457" s="20">
        <v>5650</v>
      </c>
      <c r="I457" s="20">
        <v>5650</v>
      </c>
      <c r="J457" s="20">
        <v>5650</v>
      </c>
      <c r="L457" s="17">
        <f t="shared" si="209"/>
        <v>0</v>
      </c>
      <c r="M457" s="17">
        <f t="shared" si="210"/>
        <v>0</v>
      </c>
      <c r="N457" s="17">
        <f t="shared" si="211"/>
        <v>0</v>
      </c>
    </row>
    <row r="458" spans="1:14" x14ac:dyDescent="0.2">
      <c r="A458" s="18" t="s">
        <v>497</v>
      </c>
      <c r="B458" s="19" t="s">
        <v>498</v>
      </c>
      <c r="C458" s="19" t="s">
        <v>3</v>
      </c>
      <c r="D458" s="20">
        <f>D459+D481+D492+D504</f>
        <v>1340292.1000000001</v>
      </c>
      <c r="E458" s="20">
        <f t="shared" ref="E458:F458" si="230">E459+E481+E492+E504</f>
        <v>1424744.3000000003</v>
      </c>
      <c r="F458" s="20">
        <f t="shared" si="230"/>
        <v>1518297.9</v>
      </c>
      <c r="H458" s="16">
        <v>1340292</v>
      </c>
      <c r="I458" s="16">
        <v>1424744.4</v>
      </c>
      <c r="J458" s="16">
        <v>1518297.8</v>
      </c>
      <c r="L458" s="17">
        <f t="shared" si="209"/>
        <v>-0.10000000009313226</v>
      </c>
      <c r="M458" s="17">
        <f t="shared" si="210"/>
        <v>9.999999962747097E-2</v>
      </c>
      <c r="N458" s="17">
        <f t="shared" si="211"/>
        <v>-9.9999999860301614E-2</v>
      </c>
    </row>
    <row r="459" spans="1:14" ht="22.5" x14ac:dyDescent="0.2">
      <c r="A459" s="18" t="s">
        <v>176</v>
      </c>
      <c r="B459" s="19" t="s">
        <v>499</v>
      </c>
      <c r="C459" s="19" t="s">
        <v>3</v>
      </c>
      <c r="D459" s="20">
        <f>D460+D468+D474+D477</f>
        <v>905508.10000000009</v>
      </c>
      <c r="E459" s="20">
        <f t="shared" ref="E459:F459" si="231">E460+E468+E474+E477</f>
        <v>1035800.2000000001</v>
      </c>
      <c r="F459" s="20">
        <f t="shared" si="231"/>
        <v>1117778</v>
      </c>
      <c r="H459" s="16">
        <v>905508</v>
      </c>
      <c r="I459" s="16">
        <v>1035800.3</v>
      </c>
      <c r="J459" s="16">
        <v>1117778</v>
      </c>
      <c r="L459" s="17">
        <f t="shared" si="209"/>
        <v>-0.10000000009313226</v>
      </c>
      <c r="M459" s="17">
        <f t="shared" si="210"/>
        <v>9.9999999976716936E-2</v>
      </c>
      <c r="N459" s="17">
        <f t="shared" si="211"/>
        <v>0</v>
      </c>
    </row>
    <row r="460" spans="1:14" x14ac:dyDescent="0.2">
      <c r="A460" s="18" t="s">
        <v>177</v>
      </c>
      <c r="B460" s="19" t="s">
        <v>500</v>
      </c>
      <c r="C460" s="19" t="s">
        <v>3</v>
      </c>
      <c r="D460" s="20">
        <f>D461+D463+D465</f>
        <v>413634.9</v>
      </c>
      <c r="E460" s="20">
        <f t="shared" ref="E460:F460" si="232">E461+E463+E465</f>
        <v>474928.80000000005</v>
      </c>
      <c r="F460" s="20">
        <f t="shared" si="232"/>
        <v>548720.20000000007</v>
      </c>
      <c r="H460" s="16">
        <v>413634.8</v>
      </c>
      <c r="I460" s="16">
        <v>474928.9</v>
      </c>
      <c r="J460" s="16">
        <v>548720.19999999995</v>
      </c>
      <c r="L460" s="17">
        <f t="shared" si="209"/>
        <v>-0.1000000000349246</v>
      </c>
      <c r="M460" s="17">
        <f t="shared" si="210"/>
        <v>9.9999999976716936E-2</v>
      </c>
      <c r="N460" s="17">
        <f t="shared" si="211"/>
        <v>0</v>
      </c>
    </row>
    <row r="461" spans="1:14" x14ac:dyDescent="0.2">
      <c r="A461" s="29" t="s">
        <v>178</v>
      </c>
      <c r="B461" s="19" t="s">
        <v>501</v>
      </c>
      <c r="C461" s="19" t="s">
        <v>3</v>
      </c>
      <c r="D461" s="20">
        <f>D462</f>
        <v>576.20000000000005</v>
      </c>
      <c r="E461" s="20">
        <f t="shared" ref="E461:F461" si="233">E462</f>
        <v>576.20000000000005</v>
      </c>
      <c r="F461" s="20">
        <f t="shared" si="233"/>
        <v>576.20000000000005</v>
      </c>
      <c r="H461" s="20">
        <v>576.20000000000005</v>
      </c>
      <c r="I461" s="20">
        <v>576.20000000000005</v>
      </c>
      <c r="J461" s="20">
        <v>576.20000000000005</v>
      </c>
      <c r="L461" s="17">
        <f t="shared" si="209"/>
        <v>0</v>
      </c>
      <c r="M461" s="17">
        <f t="shared" si="210"/>
        <v>0</v>
      </c>
      <c r="N461" s="17">
        <f t="shared" si="211"/>
        <v>0</v>
      </c>
    </row>
    <row r="462" spans="1:14" ht="22.5" x14ac:dyDescent="0.2">
      <c r="A462" s="18" t="s">
        <v>85</v>
      </c>
      <c r="B462" s="19" t="s">
        <v>501</v>
      </c>
      <c r="C462" s="19" t="s">
        <v>86</v>
      </c>
      <c r="D462" s="20">
        <v>576.20000000000005</v>
      </c>
      <c r="E462" s="20">
        <v>576.20000000000005</v>
      </c>
      <c r="F462" s="20">
        <v>576.20000000000005</v>
      </c>
      <c r="H462" s="20">
        <v>576.20000000000005</v>
      </c>
      <c r="I462" s="20">
        <v>576.20000000000005</v>
      </c>
      <c r="J462" s="20">
        <v>576.20000000000005</v>
      </c>
      <c r="L462" s="17">
        <f t="shared" si="209"/>
        <v>0</v>
      </c>
      <c r="M462" s="17">
        <f t="shared" si="210"/>
        <v>0</v>
      </c>
      <c r="N462" s="17">
        <f t="shared" si="211"/>
        <v>0</v>
      </c>
    </row>
    <row r="463" spans="1:14" x14ac:dyDescent="0.2">
      <c r="A463" s="18" t="s">
        <v>178</v>
      </c>
      <c r="B463" s="19" t="s">
        <v>502</v>
      </c>
      <c r="C463" s="19" t="s">
        <v>3</v>
      </c>
      <c r="D463" s="20">
        <f>D464</f>
        <v>14054.2</v>
      </c>
      <c r="E463" s="20">
        <f t="shared" ref="E463:F463" si="234">E464</f>
        <v>14054.2</v>
      </c>
      <c r="F463" s="20">
        <f t="shared" si="234"/>
        <v>14054.2</v>
      </c>
      <c r="H463" s="20">
        <v>14054.2</v>
      </c>
      <c r="I463" s="20">
        <v>14054.2</v>
      </c>
      <c r="J463" s="20">
        <v>14054.2</v>
      </c>
      <c r="L463" s="17">
        <f t="shared" si="209"/>
        <v>0</v>
      </c>
      <c r="M463" s="17">
        <f t="shared" si="210"/>
        <v>0</v>
      </c>
      <c r="N463" s="17">
        <f t="shared" si="211"/>
        <v>0</v>
      </c>
    </row>
    <row r="464" spans="1:14" ht="22.5" x14ac:dyDescent="0.2">
      <c r="A464" s="18" t="s">
        <v>85</v>
      </c>
      <c r="B464" s="19" t="s">
        <v>502</v>
      </c>
      <c r="C464" s="19" t="s">
        <v>86</v>
      </c>
      <c r="D464" s="20">
        <v>14054.2</v>
      </c>
      <c r="E464" s="20">
        <v>14054.2</v>
      </c>
      <c r="F464" s="20">
        <v>14054.2</v>
      </c>
      <c r="H464" s="20">
        <v>14054.2</v>
      </c>
      <c r="I464" s="20">
        <v>14054.2</v>
      </c>
      <c r="J464" s="20">
        <v>14054.2</v>
      </c>
      <c r="L464" s="17">
        <f t="shared" si="209"/>
        <v>0</v>
      </c>
      <c r="M464" s="17">
        <f t="shared" si="210"/>
        <v>0</v>
      </c>
      <c r="N464" s="17">
        <f t="shared" si="211"/>
        <v>0</v>
      </c>
    </row>
    <row r="465" spans="1:14" x14ac:dyDescent="0.2">
      <c r="A465" s="29" t="s">
        <v>178</v>
      </c>
      <c r="B465" s="19" t="s">
        <v>503</v>
      </c>
      <c r="C465" s="19" t="s">
        <v>3</v>
      </c>
      <c r="D465" s="20">
        <f>D466+D467</f>
        <v>399004.5</v>
      </c>
      <c r="E465" s="20">
        <f t="shared" ref="E465:F465" si="235">E466+E467</f>
        <v>460298.4</v>
      </c>
      <c r="F465" s="20">
        <f t="shared" si="235"/>
        <v>534089.80000000005</v>
      </c>
      <c r="H465" s="20">
        <v>399004.4</v>
      </c>
      <c r="I465" s="20">
        <v>460298.5</v>
      </c>
      <c r="J465" s="20">
        <v>534089.80000000005</v>
      </c>
      <c r="L465" s="17">
        <f t="shared" si="209"/>
        <v>-9.9999999976716936E-2</v>
      </c>
      <c r="M465" s="17">
        <f t="shared" si="210"/>
        <v>9.9999999976716936E-2</v>
      </c>
      <c r="N465" s="17">
        <f t="shared" si="211"/>
        <v>0</v>
      </c>
    </row>
    <row r="466" spans="1:14" ht="22.5" x14ac:dyDescent="0.2">
      <c r="A466" s="18" t="s">
        <v>85</v>
      </c>
      <c r="B466" s="19" t="s">
        <v>503</v>
      </c>
      <c r="C466" s="19" t="s">
        <v>86</v>
      </c>
      <c r="D466" s="20">
        <v>27293</v>
      </c>
      <c r="E466" s="20">
        <v>32649.4</v>
      </c>
      <c r="F466" s="20">
        <v>32675.4</v>
      </c>
      <c r="H466" s="20">
        <v>27292.9</v>
      </c>
      <c r="I466" s="20">
        <v>32649.4</v>
      </c>
      <c r="J466" s="20">
        <v>32675.4</v>
      </c>
      <c r="L466" s="17">
        <f t="shared" si="209"/>
        <v>-9.9999999998544808E-2</v>
      </c>
      <c r="M466" s="17">
        <f t="shared" si="210"/>
        <v>0</v>
      </c>
      <c r="N466" s="17">
        <f t="shared" si="211"/>
        <v>0</v>
      </c>
    </row>
    <row r="467" spans="1:14" x14ac:dyDescent="0.2">
      <c r="A467" s="18" t="s">
        <v>41</v>
      </c>
      <c r="B467" s="19" t="s">
        <v>503</v>
      </c>
      <c r="C467" s="19" t="s">
        <v>42</v>
      </c>
      <c r="D467" s="20">
        <v>371711.5</v>
      </c>
      <c r="E467" s="20">
        <v>427649</v>
      </c>
      <c r="F467" s="20">
        <v>501414.40000000002</v>
      </c>
      <c r="H467" s="20">
        <v>371711.5</v>
      </c>
      <c r="I467" s="20">
        <v>427649.1</v>
      </c>
      <c r="J467" s="20">
        <v>501414.40000000002</v>
      </c>
      <c r="L467" s="17">
        <f t="shared" si="209"/>
        <v>0</v>
      </c>
      <c r="M467" s="17">
        <f t="shared" si="210"/>
        <v>9.9999999976716936E-2</v>
      </c>
      <c r="N467" s="17">
        <f t="shared" si="211"/>
        <v>0</v>
      </c>
    </row>
    <row r="468" spans="1:14" ht="33.75" x14ac:dyDescent="0.2">
      <c r="A468" s="29" t="s">
        <v>589</v>
      </c>
      <c r="B468" s="19" t="s">
        <v>504</v>
      </c>
      <c r="C468" s="19" t="s">
        <v>3</v>
      </c>
      <c r="D468" s="20">
        <f>D469+D471</f>
        <v>32805.4</v>
      </c>
      <c r="E468" s="20">
        <f t="shared" ref="E468:F468" si="236">E469+E471</f>
        <v>425032.4</v>
      </c>
      <c r="F468" s="20">
        <f t="shared" si="236"/>
        <v>395032.4</v>
      </c>
      <c r="H468" s="16">
        <v>32805.4</v>
      </c>
      <c r="I468" s="16">
        <v>425032.4</v>
      </c>
      <c r="J468" s="16">
        <v>395032.4</v>
      </c>
      <c r="L468" s="17">
        <f t="shared" si="209"/>
        <v>0</v>
      </c>
      <c r="M468" s="17">
        <f t="shared" si="210"/>
        <v>0</v>
      </c>
      <c r="N468" s="17">
        <f t="shared" si="211"/>
        <v>0</v>
      </c>
    </row>
    <row r="469" spans="1:14" ht="33.75" x14ac:dyDescent="0.2">
      <c r="A469" s="18" t="s">
        <v>590</v>
      </c>
      <c r="B469" s="19" t="s">
        <v>591</v>
      </c>
      <c r="C469" s="19" t="s">
        <v>3</v>
      </c>
      <c r="D469" s="20">
        <f>D470</f>
        <v>0</v>
      </c>
      <c r="E469" s="20">
        <f t="shared" ref="E469:F469" si="237">E470</f>
        <v>393939.4</v>
      </c>
      <c r="F469" s="20">
        <f t="shared" si="237"/>
        <v>393939.4</v>
      </c>
      <c r="H469" s="20" t="s">
        <v>3</v>
      </c>
      <c r="I469" s="20">
        <v>393939.4</v>
      </c>
      <c r="J469" s="20">
        <v>393939.4</v>
      </c>
      <c r="L469" s="17" t="e">
        <f t="shared" si="209"/>
        <v>#VALUE!</v>
      </c>
      <c r="M469" s="17">
        <f t="shared" si="210"/>
        <v>0</v>
      </c>
      <c r="N469" s="17">
        <f t="shared" si="211"/>
        <v>0</v>
      </c>
    </row>
    <row r="470" spans="1:14" x14ac:dyDescent="0.2">
      <c r="A470" s="18" t="s">
        <v>41</v>
      </c>
      <c r="B470" s="19" t="s">
        <v>591</v>
      </c>
      <c r="C470" s="19" t="s">
        <v>42</v>
      </c>
      <c r="D470" s="20">
        <v>0</v>
      </c>
      <c r="E470" s="20">
        <v>393939.4</v>
      </c>
      <c r="F470" s="20">
        <v>393939.4</v>
      </c>
      <c r="H470" s="20" t="s">
        <v>3</v>
      </c>
      <c r="I470" s="20">
        <v>393939.4</v>
      </c>
      <c r="J470" s="20">
        <v>393939.4</v>
      </c>
      <c r="L470" s="17" t="e">
        <f t="shared" si="209"/>
        <v>#VALUE!</v>
      </c>
      <c r="M470" s="17">
        <f t="shared" si="210"/>
        <v>0</v>
      </c>
      <c r="N470" s="17">
        <f t="shared" si="211"/>
        <v>0</v>
      </c>
    </row>
    <row r="471" spans="1:14" ht="33.75" x14ac:dyDescent="0.2">
      <c r="A471" s="29" t="s">
        <v>590</v>
      </c>
      <c r="B471" s="19" t="s">
        <v>505</v>
      </c>
      <c r="C471" s="19" t="s">
        <v>3</v>
      </c>
      <c r="D471" s="20">
        <f>D472+D473</f>
        <v>32805.4</v>
      </c>
      <c r="E471" s="20">
        <f t="shared" ref="E471:F471" si="238">E472+E473</f>
        <v>31093</v>
      </c>
      <c r="F471" s="20">
        <f t="shared" si="238"/>
        <v>1093</v>
      </c>
      <c r="H471" s="20">
        <v>32805.4</v>
      </c>
      <c r="I471" s="20">
        <v>31093</v>
      </c>
      <c r="J471" s="20">
        <v>1093</v>
      </c>
      <c r="L471" s="17">
        <f t="shared" si="209"/>
        <v>0</v>
      </c>
      <c r="M471" s="17">
        <f t="shared" si="210"/>
        <v>0</v>
      </c>
      <c r="N471" s="17">
        <f t="shared" si="211"/>
        <v>0</v>
      </c>
    </row>
    <row r="472" spans="1:14" ht="22.5" x14ac:dyDescent="0.2">
      <c r="A472" s="18" t="s">
        <v>85</v>
      </c>
      <c r="B472" s="19" t="s">
        <v>505</v>
      </c>
      <c r="C472" s="19" t="s">
        <v>86</v>
      </c>
      <c r="D472" s="20">
        <v>27212.400000000001</v>
      </c>
      <c r="E472" s="20">
        <v>30500</v>
      </c>
      <c r="F472" s="20">
        <v>500</v>
      </c>
      <c r="H472" s="20">
        <v>27212.400000000001</v>
      </c>
      <c r="I472" s="20">
        <v>30500</v>
      </c>
      <c r="J472" s="20">
        <v>500</v>
      </c>
      <c r="L472" s="17">
        <f t="shared" si="209"/>
        <v>0</v>
      </c>
      <c r="M472" s="17">
        <f t="shared" si="210"/>
        <v>0</v>
      </c>
      <c r="N472" s="17">
        <f t="shared" si="211"/>
        <v>0</v>
      </c>
    </row>
    <row r="473" spans="1:14" x14ac:dyDescent="0.2">
      <c r="A473" s="18" t="s">
        <v>41</v>
      </c>
      <c r="B473" s="19" t="s">
        <v>505</v>
      </c>
      <c r="C473" s="19" t="s">
        <v>42</v>
      </c>
      <c r="D473" s="20">
        <v>5593</v>
      </c>
      <c r="E473" s="20">
        <v>593</v>
      </c>
      <c r="F473" s="20">
        <v>593</v>
      </c>
      <c r="H473" s="20">
        <v>5593</v>
      </c>
      <c r="I473" s="20">
        <v>593</v>
      </c>
      <c r="J473" s="20">
        <v>593</v>
      </c>
      <c r="L473" s="17">
        <f t="shared" si="209"/>
        <v>0</v>
      </c>
      <c r="M473" s="17">
        <f t="shared" si="210"/>
        <v>0</v>
      </c>
      <c r="N473" s="17">
        <f t="shared" si="211"/>
        <v>0</v>
      </c>
    </row>
    <row r="474" spans="1:14" ht="22.5" x14ac:dyDescent="0.2">
      <c r="A474" s="29" t="s">
        <v>179</v>
      </c>
      <c r="B474" s="19" t="s">
        <v>506</v>
      </c>
      <c r="C474" s="19" t="s">
        <v>3</v>
      </c>
      <c r="D474" s="20">
        <f>D475</f>
        <v>65128.4</v>
      </c>
      <c r="E474" s="20">
        <f t="shared" ref="E474:F475" si="239">E475</f>
        <v>135839</v>
      </c>
      <c r="F474" s="20">
        <f t="shared" si="239"/>
        <v>174025.4</v>
      </c>
      <c r="H474" s="16">
        <v>65128.4</v>
      </c>
      <c r="I474" s="16">
        <v>135839</v>
      </c>
      <c r="J474" s="16">
        <v>174025.4</v>
      </c>
      <c r="L474" s="17">
        <f t="shared" si="209"/>
        <v>0</v>
      </c>
      <c r="M474" s="17">
        <f t="shared" si="210"/>
        <v>0</v>
      </c>
      <c r="N474" s="17">
        <f t="shared" si="211"/>
        <v>0</v>
      </c>
    </row>
    <row r="475" spans="1:14" x14ac:dyDescent="0.2">
      <c r="A475" s="29" t="s">
        <v>180</v>
      </c>
      <c r="B475" s="19" t="s">
        <v>507</v>
      </c>
      <c r="C475" s="19" t="s">
        <v>3</v>
      </c>
      <c r="D475" s="20">
        <f>D476</f>
        <v>65128.4</v>
      </c>
      <c r="E475" s="20">
        <f t="shared" si="239"/>
        <v>135839</v>
      </c>
      <c r="F475" s="20">
        <f t="shared" si="239"/>
        <v>174025.4</v>
      </c>
      <c r="H475" s="20">
        <v>65128.4</v>
      </c>
      <c r="I475" s="20">
        <v>135839</v>
      </c>
      <c r="J475" s="20">
        <v>174025.4</v>
      </c>
      <c r="L475" s="17">
        <f t="shared" si="209"/>
        <v>0</v>
      </c>
      <c r="M475" s="17">
        <f t="shared" si="210"/>
        <v>0</v>
      </c>
      <c r="N475" s="17">
        <f t="shared" si="211"/>
        <v>0</v>
      </c>
    </row>
    <row r="476" spans="1:14" ht="22.5" x14ac:dyDescent="0.2">
      <c r="A476" s="18" t="s">
        <v>36</v>
      </c>
      <c r="B476" s="19" t="s">
        <v>507</v>
      </c>
      <c r="C476" s="19" t="s">
        <v>37</v>
      </c>
      <c r="D476" s="20">
        <v>65128.4</v>
      </c>
      <c r="E476" s="20">
        <v>135839</v>
      </c>
      <c r="F476" s="20">
        <v>174025.4</v>
      </c>
      <c r="H476" s="20">
        <v>65128.4</v>
      </c>
      <c r="I476" s="20">
        <v>135839</v>
      </c>
      <c r="J476" s="20">
        <v>174025.4</v>
      </c>
      <c r="L476" s="17">
        <f t="shared" si="209"/>
        <v>0</v>
      </c>
      <c r="M476" s="17">
        <f t="shared" si="210"/>
        <v>0</v>
      </c>
      <c r="N476" s="17">
        <f t="shared" si="211"/>
        <v>0</v>
      </c>
    </row>
    <row r="477" spans="1:14" ht="33.75" x14ac:dyDescent="0.2">
      <c r="A477" s="18" t="s">
        <v>589</v>
      </c>
      <c r="B477" s="19" t="s">
        <v>508</v>
      </c>
      <c r="C477" s="19" t="s">
        <v>3</v>
      </c>
      <c r="D477" s="20">
        <f>D478</f>
        <v>393939.4</v>
      </c>
      <c r="E477" s="20">
        <f t="shared" ref="E477:F477" si="240">E478</f>
        <v>0</v>
      </c>
      <c r="F477" s="20">
        <f t="shared" si="240"/>
        <v>0</v>
      </c>
      <c r="H477" s="16">
        <v>393939.4</v>
      </c>
      <c r="I477" s="16" t="s">
        <v>3</v>
      </c>
      <c r="J477" s="16" t="s">
        <v>3</v>
      </c>
      <c r="L477" s="17">
        <f t="shared" si="209"/>
        <v>0</v>
      </c>
      <c r="M477" s="17" t="e">
        <f t="shared" si="210"/>
        <v>#VALUE!</v>
      </c>
      <c r="N477" s="17" t="e">
        <f t="shared" si="211"/>
        <v>#VALUE!</v>
      </c>
    </row>
    <row r="478" spans="1:14" ht="33.75" x14ac:dyDescent="0.2">
      <c r="A478" s="29" t="s">
        <v>590</v>
      </c>
      <c r="B478" s="19" t="s">
        <v>509</v>
      </c>
      <c r="C478" s="19" t="s">
        <v>3</v>
      </c>
      <c r="D478" s="20">
        <f>D479+D480</f>
        <v>393939.4</v>
      </c>
      <c r="E478" s="20">
        <f t="shared" ref="E478:F478" si="241">E479+E480</f>
        <v>0</v>
      </c>
      <c r="F478" s="20">
        <f t="shared" si="241"/>
        <v>0</v>
      </c>
      <c r="H478" s="20">
        <v>393939.4</v>
      </c>
      <c r="I478" s="20" t="s">
        <v>3</v>
      </c>
      <c r="J478" s="20" t="s">
        <v>3</v>
      </c>
      <c r="L478" s="17">
        <f t="shared" ref="L478:L541" si="242">H478-D478</f>
        <v>0</v>
      </c>
      <c r="M478" s="17" t="e">
        <f t="shared" ref="M478:M541" si="243">I478-E478</f>
        <v>#VALUE!</v>
      </c>
      <c r="N478" s="17" t="e">
        <f t="shared" ref="N478:N541" si="244">J478-F478</f>
        <v>#VALUE!</v>
      </c>
    </row>
    <row r="479" spans="1:14" ht="22.5" x14ac:dyDescent="0.2">
      <c r="A479" s="18" t="s">
        <v>85</v>
      </c>
      <c r="B479" s="19" t="s">
        <v>509</v>
      </c>
      <c r="C479" s="19" t="s">
        <v>86</v>
      </c>
      <c r="D479" s="20">
        <v>56681.5</v>
      </c>
      <c r="E479" s="20">
        <v>0</v>
      </c>
      <c r="F479" s="20">
        <v>0</v>
      </c>
      <c r="H479" s="20">
        <v>56681.5</v>
      </c>
      <c r="I479" s="20" t="s">
        <v>3</v>
      </c>
      <c r="J479" s="20" t="s">
        <v>3</v>
      </c>
      <c r="L479" s="17">
        <f t="shared" si="242"/>
        <v>0</v>
      </c>
      <c r="M479" s="17" t="e">
        <f t="shared" si="243"/>
        <v>#VALUE!</v>
      </c>
      <c r="N479" s="17" t="e">
        <f t="shared" si="244"/>
        <v>#VALUE!</v>
      </c>
    </row>
    <row r="480" spans="1:14" x14ac:dyDescent="0.2">
      <c r="A480" s="18" t="s">
        <v>41</v>
      </c>
      <c r="B480" s="19" t="s">
        <v>509</v>
      </c>
      <c r="C480" s="19" t="s">
        <v>42</v>
      </c>
      <c r="D480" s="20">
        <v>337257.9</v>
      </c>
      <c r="E480" s="20">
        <v>0</v>
      </c>
      <c r="F480" s="20">
        <v>0</v>
      </c>
      <c r="H480" s="20">
        <v>337257.9</v>
      </c>
      <c r="I480" s="20" t="s">
        <v>3</v>
      </c>
      <c r="J480" s="20" t="s">
        <v>3</v>
      </c>
      <c r="L480" s="17">
        <f t="shared" si="242"/>
        <v>0</v>
      </c>
      <c r="M480" s="17" t="e">
        <f t="shared" si="243"/>
        <v>#VALUE!</v>
      </c>
      <c r="N480" s="17" t="e">
        <f t="shared" si="244"/>
        <v>#VALUE!</v>
      </c>
    </row>
    <row r="481" spans="1:14" ht="22.5" x14ac:dyDescent="0.2">
      <c r="A481" s="18" t="s">
        <v>181</v>
      </c>
      <c r="B481" s="19" t="s">
        <v>510</v>
      </c>
      <c r="C481" s="19" t="s">
        <v>3</v>
      </c>
      <c r="D481" s="20">
        <f>D482+D485+D489</f>
        <v>34150</v>
      </c>
      <c r="E481" s="20">
        <f t="shared" ref="E481:F481" si="245">E482+E485+E489</f>
        <v>46580</v>
      </c>
      <c r="F481" s="20">
        <f t="shared" si="245"/>
        <v>56580</v>
      </c>
      <c r="H481" s="16">
        <v>34150</v>
      </c>
      <c r="I481" s="16">
        <v>46580</v>
      </c>
      <c r="J481" s="16">
        <v>56580</v>
      </c>
      <c r="L481" s="17">
        <f t="shared" si="242"/>
        <v>0</v>
      </c>
      <c r="M481" s="17">
        <f t="shared" si="243"/>
        <v>0</v>
      </c>
      <c r="N481" s="17">
        <f t="shared" si="244"/>
        <v>0</v>
      </c>
    </row>
    <row r="482" spans="1:14" ht="22.5" x14ac:dyDescent="0.2">
      <c r="A482" s="29" t="s">
        <v>182</v>
      </c>
      <c r="B482" s="19" t="s">
        <v>511</v>
      </c>
      <c r="C482" s="19" t="s">
        <v>3</v>
      </c>
      <c r="D482" s="20">
        <f>D483</f>
        <v>10130</v>
      </c>
      <c r="E482" s="20">
        <f t="shared" ref="E482:F483" si="246">E483</f>
        <v>11130</v>
      </c>
      <c r="F482" s="20">
        <f t="shared" si="246"/>
        <v>11130</v>
      </c>
      <c r="H482" s="16">
        <v>10130</v>
      </c>
      <c r="I482" s="16">
        <v>11130</v>
      </c>
      <c r="J482" s="16">
        <v>11130</v>
      </c>
      <c r="L482" s="17">
        <f t="shared" si="242"/>
        <v>0</v>
      </c>
      <c r="M482" s="17">
        <f t="shared" si="243"/>
        <v>0</v>
      </c>
      <c r="N482" s="17">
        <f t="shared" si="244"/>
        <v>0</v>
      </c>
    </row>
    <row r="483" spans="1:14" ht="22.5" x14ac:dyDescent="0.2">
      <c r="A483" s="18" t="s">
        <v>183</v>
      </c>
      <c r="B483" s="19" t="s">
        <v>512</v>
      </c>
      <c r="C483" s="19" t="s">
        <v>3</v>
      </c>
      <c r="D483" s="20">
        <f>D484</f>
        <v>10130</v>
      </c>
      <c r="E483" s="20">
        <f t="shared" si="246"/>
        <v>11130</v>
      </c>
      <c r="F483" s="20">
        <f t="shared" si="246"/>
        <v>11130</v>
      </c>
      <c r="H483" s="20">
        <v>10130</v>
      </c>
      <c r="I483" s="20">
        <v>11130</v>
      </c>
      <c r="J483" s="20">
        <v>11130</v>
      </c>
      <c r="L483" s="17">
        <f t="shared" si="242"/>
        <v>0</v>
      </c>
      <c r="M483" s="17">
        <f t="shared" si="243"/>
        <v>0</v>
      </c>
      <c r="N483" s="17">
        <f t="shared" si="244"/>
        <v>0</v>
      </c>
    </row>
    <row r="484" spans="1:14" x14ac:dyDescent="0.2">
      <c r="A484" s="18" t="s">
        <v>41</v>
      </c>
      <c r="B484" s="19" t="s">
        <v>512</v>
      </c>
      <c r="C484" s="19" t="s">
        <v>42</v>
      </c>
      <c r="D484" s="20">
        <v>10130</v>
      </c>
      <c r="E484" s="20">
        <v>11130</v>
      </c>
      <c r="F484" s="20">
        <v>11130</v>
      </c>
      <c r="H484" s="20">
        <v>10130</v>
      </c>
      <c r="I484" s="20">
        <v>11130</v>
      </c>
      <c r="J484" s="20">
        <v>11130</v>
      </c>
      <c r="L484" s="17">
        <f t="shared" si="242"/>
        <v>0</v>
      </c>
      <c r="M484" s="17">
        <f t="shared" si="243"/>
        <v>0</v>
      </c>
      <c r="N484" s="17">
        <f t="shared" si="244"/>
        <v>0</v>
      </c>
    </row>
    <row r="485" spans="1:14" ht="33.75" x14ac:dyDescent="0.2">
      <c r="A485" s="29" t="s">
        <v>184</v>
      </c>
      <c r="B485" s="19" t="s">
        <v>513</v>
      </c>
      <c r="C485" s="19" t="s">
        <v>3</v>
      </c>
      <c r="D485" s="20">
        <f>D486</f>
        <v>10300</v>
      </c>
      <c r="E485" s="20">
        <f t="shared" ref="E485:F485" si="247">E486</f>
        <v>20300</v>
      </c>
      <c r="F485" s="20">
        <f t="shared" si="247"/>
        <v>30300</v>
      </c>
      <c r="H485" s="16">
        <v>10300</v>
      </c>
      <c r="I485" s="16">
        <v>20300</v>
      </c>
      <c r="J485" s="16">
        <v>30300</v>
      </c>
      <c r="L485" s="17">
        <f t="shared" si="242"/>
        <v>0</v>
      </c>
      <c r="M485" s="17">
        <f t="shared" si="243"/>
        <v>0</v>
      </c>
      <c r="N485" s="17">
        <f t="shared" si="244"/>
        <v>0</v>
      </c>
    </row>
    <row r="486" spans="1:14" ht="22.5" x14ac:dyDescent="0.2">
      <c r="A486" s="29" t="s">
        <v>185</v>
      </c>
      <c r="B486" s="19" t="s">
        <v>514</v>
      </c>
      <c r="C486" s="19" t="s">
        <v>3</v>
      </c>
      <c r="D486" s="20">
        <f>D487+D488</f>
        <v>10300</v>
      </c>
      <c r="E486" s="20">
        <f t="shared" ref="E486:F486" si="248">E487+E488</f>
        <v>20300</v>
      </c>
      <c r="F486" s="20">
        <f t="shared" si="248"/>
        <v>30300</v>
      </c>
      <c r="H486" s="20">
        <v>10300</v>
      </c>
      <c r="I486" s="20">
        <v>20300</v>
      </c>
      <c r="J486" s="20">
        <v>30300</v>
      </c>
      <c r="L486" s="17">
        <f t="shared" si="242"/>
        <v>0</v>
      </c>
      <c r="M486" s="17">
        <f t="shared" si="243"/>
        <v>0</v>
      </c>
      <c r="N486" s="17">
        <f t="shared" si="244"/>
        <v>0</v>
      </c>
    </row>
    <row r="487" spans="1:14" ht="22.5" x14ac:dyDescent="0.2">
      <c r="A487" s="18" t="s">
        <v>85</v>
      </c>
      <c r="B487" s="19" t="s">
        <v>514</v>
      </c>
      <c r="C487" s="19" t="s">
        <v>86</v>
      </c>
      <c r="D487" s="20">
        <v>10000</v>
      </c>
      <c r="E487" s="20">
        <v>20000</v>
      </c>
      <c r="F487" s="20">
        <v>30000</v>
      </c>
      <c r="H487" s="20">
        <v>10000</v>
      </c>
      <c r="I487" s="20">
        <v>20000</v>
      </c>
      <c r="J487" s="20">
        <v>30000</v>
      </c>
      <c r="L487" s="17">
        <f t="shared" si="242"/>
        <v>0</v>
      </c>
      <c r="M487" s="17">
        <f t="shared" si="243"/>
        <v>0</v>
      </c>
      <c r="N487" s="17">
        <f t="shared" si="244"/>
        <v>0</v>
      </c>
    </row>
    <row r="488" spans="1:14" x14ac:dyDescent="0.2">
      <c r="A488" s="18" t="s">
        <v>41</v>
      </c>
      <c r="B488" s="19" t="s">
        <v>514</v>
      </c>
      <c r="C488" s="19" t="s">
        <v>42</v>
      </c>
      <c r="D488" s="20">
        <v>300</v>
      </c>
      <c r="E488" s="20">
        <v>300</v>
      </c>
      <c r="F488" s="20">
        <v>300</v>
      </c>
      <c r="H488" s="20">
        <v>300</v>
      </c>
      <c r="I488" s="20">
        <v>300</v>
      </c>
      <c r="J488" s="20">
        <v>300</v>
      </c>
      <c r="L488" s="17">
        <f t="shared" si="242"/>
        <v>0</v>
      </c>
      <c r="M488" s="17">
        <f t="shared" si="243"/>
        <v>0</v>
      </c>
      <c r="N488" s="17">
        <f t="shared" si="244"/>
        <v>0</v>
      </c>
    </row>
    <row r="489" spans="1:14" ht="22.5" x14ac:dyDescent="0.2">
      <c r="A489" s="18" t="s">
        <v>186</v>
      </c>
      <c r="B489" s="19" t="s">
        <v>515</v>
      </c>
      <c r="C489" s="19" t="s">
        <v>3</v>
      </c>
      <c r="D489" s="20">
        <f>D490</f>
        <v>13720</v>
      </c>
      <c r="E489" s="20">
        <f t="shared" ref="E489:F490" si="249">E490</f>
        <v>15150</v>
      </c>
      <c r="F489" s="20">
        <f t="shared" si="249"/>
        <v>15150</v>
      </c>
      <c r="H489" s="16">
        <v>13720</v>
      </c>
      <c r="I489" s="16">
        <v>15150</v>
      </c>
      <c r="J489" s="16">
        <v>15150</v>
      </c>
      <c r="L489" s="17">
        <f t="shared" si="242"/>
        <v>0</v>
      </c>
      <c r="M489" s="17">
        <f t="shared" si="243"/>
        <v>0</v>
      </c>
      <c r="N489" s="17">
        <f t="shared" si="244"/>
        <v>0</v>
      </c>
    </row>
    <row r="490" spans="1:14" x14ac:dyDescent="0.2">
      <c r="A490" s="18" t="s">
        <v>187</v>
      </c>
      <c r="B490" s="19" t="s">
        <v>516</v>
      </c>
      <c r="C490" s="19" t="s">
        <v>3</v>
      </c>
      <c r="D490" s="20">
        <f>D491</f>
        <v>13720</v>
      </c>
      <c r="E490" s="20">
        <f t="shared" si="249"/>
        <v>15150</v>
      </c>
      <c r="F490" s="20">
        <f t="shared" si="249"/>
        <v>15150</v>
      </c>
      <c r="H490" s="20">
        <v>13720</v>
      </c>
      <c r="I490" s="20">
        <v>15150</v>
      </c>
      <c r="J490" s="20">
        <v>15150</v>
      </c>
      <c r="L490" s="17">
        <f t="shared" si="242"/>
        <v>0</v>
      </c>
      <c r="M490" s="17">
        <f t="shared" si="243"/>
        <v>0</v>
      </c>
      <c r="N490" s="17">
        <f t="shared" si="244"/>
        <v>0</v>
      </c>
    </row>
    <row r="491" spans="1:14" x14ac:dyDescent="0.2">
      <c r="A491" s="29" t="s">
        <v>41</v>
      </c>
      <c r="B491" s="19" t="s">
        <v>516</v>
      </c>
      <c r="C491" s="19" t="s">
        <v>42</v>
      </c>
      <c r="D491" s="20">
        <v>13720</v>
      </c>
      <c r="E491" s="20">
        <v>15150</v>
      </c>
      <c r="F491" s="20">
        <v>15150</v>
      </c>
      <c r="H491" s="20">
        <v>13720</v>
      </c>
      <c r="I491" s="20">
        <v>15150</v>
      </c>
      <c r="J491" s="20">
        <v>15150</v>
      </c>
      <c r="L491" s="17">
        <f t="shared" si="242"/>
        <v>0</v>
      </c>
      <c r="M491" s="17">
        <f t="shared" si="243"/>
        <v>0</v>
      </c>
      <c r="N491" s="17">
        <f t="shared" si="244"/>
        <v>0</v>
      </c>
    </row>
    <row r="492" spans="1:14" ht="22.5" x14ac:dyDescent="0.2">
      <c r="A492" s="18" t="s">
        <v>517</v>
      </c>
      <c r="B492" s="19" t="s">
        <v>518</v>
      </c>
      <c r="C492" s="19" t="s">
        <v>3</v>
      </c>
      <c r="D492" s="20">
        <f>D493+D498+D501</f>
        <v>372098.5</v>
      </c>
      <c r="E492" s="20">
        <f t="shared" ref="E492:F492" si="250">E493+E498+E501</f>
        <v>314026.59999999998</v>
      </c>
      <c r="F492" s="20">
        <f t="shared" si="250"/>
        <v>315620.7</v>
      </c>
      <c r="H492" s="16">
        <v>372098.5</v>
      </c>
      <c r="I492" s="16">
        <v>314026.59999999998</v>
      </c>
      <c r="J492" s="16">
        <v>315620.7</v>
      </c>
      <c r="L492" s="17">
        <f t="shared" si="242"/>
        <v>0</v>
      </c>
      <c r="M492" s="17">
        <f t="shared" si="243"/>
        <v>0</v>
      </c>
      <c r="N492" s="17">
        <f t="shared" si="244"/>
        <v>0</v>
      </c>
    </row>
    <row r="493" spans="1:14" ht="22.5" x14ac:dyDescent="0.2">
      <c r="A493" s="18" t="s">
        <v>192</v>
      </c>
      <c r="B493" s="19" t="s">
        <v>519</v>
      </c>
      <c r="C493" s="19" t="s">
        <v>3</v>
      </c>
      <c r="D493" s="20">
        <f>D494+D496</f>
        <v>240254.5</v>
      </c>
      <c r="E493" s="20">
        <f t="shared" ref="E493:F493" si="251">E494+E496</f>
        <v>243026.6</v>
      </c>
      <c r="F493" s="20">
        <f t="shared" si="251"/>
        <v>244620.7</v>
      </c>
      <c r="H493" s="16">
        <v>240254.5</v>
      </c>
      <c r="I493" s="16">
        <v>243026.6</v>
      </c>
      <c r="J493" s="16">
        <v>244620.7</v>
      </c>
      <c r="L493" s="17">
        <f t="shared" si="242"/>
        <v>0</v>
      </c>
      <c r="M493" s="17">
        <f t="shared" si="243"/>
        <v>0</v>
      </c>
      <c r="N493" s="17">
        <f t="shared" si="244"/>
        <v>0</v>
      </c>
    </row>
    <row r="494" spans="1:14" ht="22.5" x14ac:dyDescent="0.2">
      <c r="A494" s="29" t="s">
        <v>193</v>
      </c>
      <c r="B494" s="19" t="s">
        <v>520</v>
      </c>
      <c r="C494" s="19" t="s">
        <v>3</v>
      </c>
      <c r="D494" s="20">
        <f>D495</f>
        <v>155752.20000000001</v>
      </c>
      <c r="E494" s="20">
        <f t="shared" ref="E494:F494" si="252">E495</f>
        <v>156517.6</v>
      </c>
      <c r="F494" s="20">
        <f t="shared" si="252"/>
        <v>157511.70000000001</v>
      </c>
      <c r="H494" s="20">
        <v>155752.20000000001</v>
      </c>
      <c r="I494" s="20">
        <v>156517.6</v>
      </c>
      <c r="J494" s="20">
        <v>157511.70000000001</v>
      </c>
      <c r="L494" s="17">
        <f t="shared" si="242"/>
        <v>0</v>
      </c>
      <c r="M494" s="17">
        <f t="shared" si="243"/>
        <v>0</v>
      </c>
      <c r="N494" s="17">
        <f t="shared" si="244"/>
        <v>0</v>
      </c>
    </row>
    <row r="495" spans="1:14" ht="22.5" x14ac:dyDescent="0.2">
      <c r="A495" s="29" t="s">
        <v>85</v>
      </c>
      <c r="B495" s="19" t="s">
        <v>520</v>
      </c>
      <c r="C495" s="19" t="s">
        <v>86</v>
      </c>
      <c r="D495" s="20">
        <v>155752.20000000001</v>
      </c>
      <c r="E495" s="20">
        <v>156517.6</v>
      </c>
      <c r="F495" s="20">
        <v>157511.70000000001</v>
      </c>
      <c r="H495" s="20">
        <v>155752.20000000001</v>
      </c>
      <c r="I495" s="20">
        <v>156517.6</v>
      </c>
      <c r="J495" s="20">
        <v>157511.70000000001</v>
      </c>
      <c r="L495" s="17">
        <f t="shared" si="242"/>
        <v>0</v>
      </c>
      <c r="M495" s="17">
        <f t="shared" si="243"/>
        <v>0</v>
      </c>
      <c r="N495" s="17">
        <f t="shared" si="244"/>
        <v>0</v>
      </c>
    </row>
    <row r="496" spans="1:14" ht="22.5" x14ac:dyDescent="0.2">
      <c r="A496" s="18" t="s">
        <v>193</v>
      </c>
      <c r="B496" s="19" t="s">
        <v>521</v>
      </c>
      <c r="C496" s="19" t="s">
        <v>3</v>
      </c>
      <c r="D496" s="20">
        <f>D497</f>
        <v>84502.3</v>
      </c>
      <c r="E496" s="20">
        <f t="shared" ref="E496:F496" si="253">E497</f>
        <v>86509</v>
      </c>
      <c r="F496" s="20">
        <f t="shared" si="253"/>
        <v>87109</v>
      </c>
      <c r="H496" s="20">
        <v>84502.3</v>
      </c>
      <c r="I496" s="20">
        <v>86509</v>
      </c>
      <c r="J496" s="20">
        <v>87109</v>
      </c>
      <c r="L496" s="17">
        <f t="shared" si="242"/>
        <v>0</v>
      </c>
      <c r="M496" s="17">
        <f t="shared" si="243"/>
        <v>0</v>
      </c>
      <c r="N496" s="17">
        <f t="shared" si="244"/>
        <v>0</v>
      </c>
    </row>
    <row r="497" spans="1:14" ht="22.5" x14ac:dyDescent="0.2">
      <c r="A497" s="18" t="s">
        <v>85</v>
      </c>
      <c r="B497" s="19" t="s">
        <v>521</v>
      </c>
      <c r="C497" s="19" t="s">
        <v>86</v>
      </c>
      <c r="D497" s="20">
        <v>84502.3</v>
      </c>
      <c r="E497" s="20">
        <v>86509</v>
      </c>
      <c r="F497" s="20">
        <v>87109</v>
      </c>
      <c r="H497" s="20">
        <v>84502.3</v>
      </c>
      <c r="I497" s="20">
        <v>86509</v>
      </c>
      <c r="J497" s="20">
        <v>87109</v>
      </c>
      <c r="L497" s="17">
        <f t="shared" si="242"/>
        <v>0</v>
      </c>
      <c r="M497" s="17">
        <f t="shared" si="243"/>
        <v>0</v>
      </c>
      <c r="N497" s="17">
        <f t="shared" si="244"/>
        <v>0</v>
      </c>
    </row>
    <row r="498" spans="1:14" ht="22.5" x14ac:dyDescent="0.2">
      <c r="A498" s="18" t="s">
        <v>522</v>
      </c>
      <c r="B498" s="19" t="s">
        <v>523</v>
      </c>
      <c r="C498" s="19" t="s">
        <v>3</v>
      </c>
      <c r="D498" s="20">
        <f>D499</f>
        <v>50904</v>
      </c>
      <c r="E498" s="20">
        <f t="shared" ref="E498:F499" si="254">E499</f>
        <v>71000</v>
      </c>
      <c r="F498" s="20">
        <f t="shared" si="254"/>
        <v>71000</v>
      </c>
      <c r="H498" s="16">
        <v>50904</v>
      </c>
      <c r="I498" s="16">
        <v>71000</v>
      </c>
      <c r="J498" s="16">
        <v>71000</v>
      </c>
      <c r="L498" s="17">
        <f t="shared" si="242"/>
        <v>0</v>
      </c>
      <c r="M498" s="17">
        <f t="shared" si="243"/>
        <v>0</v>
      </c>
      <c r="N498" s="17">
        <f t="shared" si="244"/>
        <v>0</v>
      </c>
    </row>
    <row r="499" spans="1:14" x14ac:dyDescent="0.2">
      <c r="A499" s="29" t="s">
        <v>524</v>
      </c>
      <c r="B499" s="19" t="s">
        <v>525</v>
      </c>
      <c r="C499" s="19" t="s">
        <v>3</v>
      </c>
      <c r="D499" s="20">
        <f>D500</f>
        <v>50904</v>
      </c>
      <c r="E499" s="20">
        <f t="shared" si="254"/>
        <v>71000</v>
      </c>
      <c r="F499" s="20">
        <f t="shared" si="254"/>
        <v>71000</v>
      </c>
      <c r="H499" s="20">
        <v>50904</v>
      </c>
      <c r="I499" s="20">
        <v>71000</v>
      </c>
      <c r="J499" s="20">
        <v>71000</v>
      </c>
      <c r="L499" s="17">
        <f t="shared" si="242"/>
        <v>0</v>
      </c>
      <c r="M499" s="17">
        <f t="shared" si="243"/>
        <v>0</v>
      </c>
      <c r="N499" s="17">
        <f t="shared" si="244"/>
        <v>0</v>
      </c>
    </row>
    <row r="500" spans="1:14" x14ac:dyDescent="0.2">
      <c r="A500" s="18" t="s">
        <v>41</v>
      </c>
      <c r="B500" s="19" t="s">
        <v>525</v>
      </c>
      <c r="C500" s="19" t="s">
        <v>42</v>
      </c>
      <c r="D500" s="20">
        <v>50904</v>
      </c>
      <c r="E500" s="20">
        <v>71000</v>
      </c>
      <c r="F500" s="20">
        <v>71000</v>
      </c>
      <c r="H500" s="20">
        <v>50904</v>
      </c>
      <c r="I500" s="20">
        <v>71000</v>
      </c>
      <c r="J500" s="20">
        <v>71000</v>
      </c>
      <c r="L500" s="17">
        <f t="shared" si="242"/>
        <v>0</v>
      </c>
      <c r="M500" s="17">
        <f t="shared" si="243"/>
        <v>0</v>
      </c>
      <c r="N500" s="17">
        <f t="shared" si="244"/>
        <v>0</v>
      </c>
    </row>
    <row r="501" spans="1:14" ht="22.5" x14ac:dyDescent="0.2">
      <c r="A501" s="18" t="s">
        <v>592</v>
      </c>
      <c r="B501" s="19" t="s">
        <v>593</v>
      </c>
      <c r="C501" s="19" t="s">
        <v>3</v>
      </c>
      <c r="D501" s="20">
        <f>D502</f>
        <v>80940</v>
      </c>
      <c r="E501" s="20">
        <f t="shared" ref="E501:F502" si="255">E502</f>
        <v>0</v>
      </c>
      <c r="F501" s="20">
        <f t="shared" si="255"/>
        <v>0</v>
      </c>
      <c r="H501" s="16">
        <v>80940</v>
      </c>
      <c r="I501" s="16" t="s">
        <v>3</v>
      </c>
      <c r="J501" s="16" t="s">
        <v>3</v>
      </c>
      <c r="L501" s="17">
        <f t="shared" si="242"/>
        <v>0</v>
      </c>
      <c r="M501" s="17" t="e">
        <f t="shared" si="243"/>
        <v>#VALUE!</v>
      </c>
      <c r="N501" s="17" t="e">
        <f t="shared" si="244"/>
        <v>#VALUE!</v>
      </c>
    </row>
    <row r="502" spans="1:14" ht="22.5" x14ac:dyDescent="0.2">
      <c r="A502" s="29" t="s">
        <v>594</v>
      </c>
      <c r="B502" s="19" t="s">
        <v>595</v>
      </c>
      <c r="C502" s="19" t="s">
        <v>3</v>
      </c>
      <c r="D502" s="20">
        <f>D503</f>
        <v>80940</v>
      </c>
      <c r="E502" s="20">
        <f t="shared" si="255"/>
        <v>0</v>
      </c>
      <c r="F502" s="20">
        <f t="shared" si="255"/>
        <v>0</v>
      </c>
      <c r="H502" s="20">
        <v>80940</v>
      </c>
      <c r="I502" s="20" t="s">
        <v>3</v>
      </c>
      <c r="J502" s="20" t="s">
        <v>3</v>
      </c>
      <c r="L502" s="17">
        <f t="shared" si="242"/>
        <v>0</v>
      </c>
      <c r="M502" s="17" t="e">
        <f t="shared" si="243"/>
        <v>#VALUE!</v>
      </c>
      <c r="N502" s="17" t="e">
        <f t="shared" si="244"/>
        <v>#VALUE!</v>
      </c>
    </row>
    <row r="503" spans="1:14" x14ac:dyDescent="0.2">
      <c r="A503" s="18" t="s">
        <v>41</v>
      </c>
      <c r="B503" s="19" t="s">
        <v>595</v>
      </c>
      <c r="C503" s="19" t="s">
        <v>42</v>
      </c>
      <c r="D503" s="20">
        <v>80940</v>
      </c>
      <c r="E503" s="20">
        <v>0</v>
      </c>
      <c r="F503" s="20">
        <v>0</v>
      </c>
      <c r="H503" s="20">
        <v>80940</v>
      </c>
      <c r="I503" s="20" t="s">
        <v>3</v>
      </c>
      <c r="J503" s="20" t="s">
        <v>3</v>
      </c>
      <c r="L503" s="17">
        <f t="shared" si="242"/>
        <v>0</v>
      </c>
      <c r="M503" s="17" t="e">
        <f t="shared" si="243"/>
        <v>#VALUE!</v>
      </c>
      <c r="N503" s="17" t="e">
        <f t="shared" si="244"/>
        <v>#VALUE!</v>
      </c>
    </row>
    <row r="504" spans="1:14" ht="22.5" x14ac:dyDescent="0.2">
      <c r="A504" s="18" t="s">
        <v>100</v>
      </c>
      <c r="B504" s="19" t="s">
        <v>526</v>
      </c>
      <c r="C504" s="19" t="s">
        <v>3</v>
      </c>
      <c r="D504" s="20">
        <f>D505+D510</f>
        <v>28535.500000000004</v>
      </c>
      <c r="E504" s="20">
        <f t="shared" ref="E504:F504" si="256">E505+E510</f>
        <v>28337.500000000004</v>
      </c>
      <c r="F504" s="20">
        <f t="shared" si="256"/>
        <v>28319.200000000001</v>
      </c>
      <c r="H504" s="16">
        <v>28535.5</v>
      </c>
      <c r="I504" s="16">
        <v>28337.5</v>
      </c>
      <c r="J504" s="16">
        <v>28319.1</v>
      </c>
      <c r="L504" s="17">
        <f t="shared" si="242"/>
        <v>0</v>
      </c>
      <c r="M504" s="17">
        <f t="shared" si="243"/>
        <v>0</v>
      </c>
      <c r="N504" s="17">
        <f t="shared" si="244"/>
        <v>-0.10000000000218279</v>
      </c>
    </row>
    <row r="505" spans="1:14" ht="22.5" x14ac:dyDescent="0.2">
      <c r="A505" s="18" t="s">
        <v>104</v>
      </c>
      <c r="B505" s="19" t="s">
        <v>527</v>
      </c>
      <c r="C505" s="19" t="s">
        <v>3</v>
      </c>
      <c r="D505" s="20">
        <f>D506</f>
        <v>28473.100000000002</v>
      </c>
      <c r="E505" s="20">
        <f t="shared" ref="E505:F505" si="257">E506</f>
        <v>28275.100000000002</v>
      </c>
      <c r="F505" s="20">
        <f t="shared" si="257"/>
        <v>28256.799999999999</v>
      </c>
      <c r="H505" s="16">
        <v>28473.1</v>
      </c>
      <c r="I505" s="16">
        <v>28275.1</v>
      </c>
      <c r="J505" s="16">
        <v>28256.7</v>
      </c>
      <c r="L505" s="17">
        <f t="shared" si="242"/>
        <v>0</v>
      </c>
      <c r="M505" s="17">
        <f t="shared" si="243"/>
        <v>0</v>
      </c>
      <c r="N505" s="17">
        <f t="shared" si="244"/>
        <v>-9.9999999998544808E-2</v>
      </c>
    </row>
    <row r="506" spans="1:14" ht="22.5" x14ac:dyDescent="0.2">
      <c r="A506" s="18" t="s">
        <v>106</v>
      </c>
      <c r="B506" s="19" t="s">
        <v>528</v>
      </c>
      <c r="C506" s="19" t="s">
        <v>3</v>
      </c>
      <c r="D506" s="20">
        <f>D507+D508+D509</f>
        <v>28473.100000000002</v>
      </c>
      <c r="E506" s="20">
        <f t="shared" ref="E506:F506" si="258">E507+E508+E509</f>
        <v>28275.100000000002</v>
      </c>
      <c r="F506" s="20">
        <f t="shared" si="258"/>
        <v>28256.799999999999</v>
      </c>
      <c r="H506" s="20">
        <v>28473.1</v>
      </c>
      <c r="I506" s="20">
        <v>28275.1</v>
      </c>
      <c r="J506" s="20">
        <v>28256.7</v>
      </c>
      <c r="L506" s="17">
        <f t="shared" si="242"/>
        <v>0</v>
      </c>
      <c r="M506" s="17">
        <f t="shared" si="243"/>
        <v>0</v>
      </c>
      <c r="N506" s="17">
        <f t="shared" si="244"/>
        <v>-9.9999999998544808E-2</v>
      </c>
    </row>
    <row r="507" spans="1:14" ht="33.75" x14ac:dyDescent="0.2">
      <c r="A507" s="18" t="s">
        <v>107</v>
      </c>
      <c r="B507" s="19" t="s">
        <v>528</v>
      </c>
      <c r="C507" s="19" t="s">
        <v>108</v>
      </c>
      <c r="D507" s="20">
        <v>26391.200000000001</v>
      </c>
      <c r="E507" s="20">
        <v>26391.200000000001</v>
      </c>
      <c r="F507" s="20">
        <v>26391.200000000001</v>
      </c>
      <c r="H507" s="20">
        <v>26391.200000000001</v>
      </c>
      <c r="I507" s="20">
        <v>26391.200000000001</v>
      </c>
      <c r="J507" s="20">
        <v>26391.200000000001</v>
      </c>
      <c r="L507" s="17">
        <f t="shared" si="242"/>
        <v>0</v>
      </c>
      <c r="M507" s="17">
        <f t="shared" si="243"/>
        <v>0</v>
      </c>
      <c r="N507" s="17">
        <f t="shared" si="244"/>
        <v>0</v>
      </c>
    </row>
    <row r="508" spans="1:14" ht="22.5" x14ac:dyDescent="0.2">
      <c r="A508" s="18" t="s">
        <v>85</v>
      </c>
      <c r="B508" s="19" t="s">
        <v>528</v>
      </c>
      <c r="C508" s="19" t="s">
        <v>86</v>
      </c>
      <c r="D508" s="20">
        <v>2078.9</v>
      </c>
      <c r="E508" s="20">
        <v>1880.9</v>
      </c>
      <c r="F508" s="20">
        <v>1862.6</v>
      </c>
      <c r="H508" s="20">
        <v>2078.9</v>
      </c>
      <c r="I508" s="20">
        <v>1880.9</v>
      </c>
      <c r="J508" s="20">
        <v>1862.5</v>
      </c>
      <c r="L508" s="17">
        <f t="shared" si="242"/>
        <v>0</v>
      </c>
      <c r="M508" s="17">
        <f t="shared" si="243"/>
        <v>0</v>
      </c>
      <c r="N508" s="17">
        <f t="shared" si="244"/>
        <v>-9.9999999999909051E-2</v>
      </c>
    </row>
    <row r="509" spans="1:14" x14ac:dyDescent="0.2">
      <c r="A509" s="18" t="s">
        <v>32</v>
      </c>
      <c r="B509" s="19" t="s">
        <v>528</v>
      </c>
      <c r="C509" s="19" t="s">
        <v>33</v>
      </c>
      <c r="D509" s="20">
        <v>3</v>
      </c>
      <c r="E509" s="20">
        <v>3</v>
      </c>
      <c r="F509" s="20">
        <v>3</v>
      </c>
      <c r="H509" s="20">
        <v>3</v>
      </c>
      <c r="I509" s="20">
        <v>3</v>
      </c>
      <c r="J509" s="20">
        <v>3</v>
      </c>
      <c r="L509" s="17">
        <f t="shared" si="242"/>
        <v>0</v>
      </c>
      <c r="M509" s="17">
        <f t="shared" si="243"/>
        <v>0</v>
      </c>
      <c r="N509" s="17">
        <f t="shared" si="244"/>
        <v>0</v>
      </c>
    </row>
    <row r="510" spans="1:14" ht="22.5" x14ac:dyDescent="0.2">
      <c r="A510" s="18" t="s">
        <v>109</v>
      </c>
      <c r="B510" s="19" t="s">
        <v>529</v>
      </c>
      <c r="C510" s="19" t="s">
        <v>3</v>
      </c>
      <c r="D510" s="20">
        <f>D511</f>
        <v>62.4</v>
      </c>
      <c r="E510" s="20">
        <f t="shared" ref="E510:F510" si="259">E511</f>
        <v>62.4</v>
      </c>
      <c r="F510" s="20">
        <f t="shared" si="259"/>
        <v>62.4</v>
      </c>
      <c r="H510" s="16">
        <v>62.4</v>
      </c>
      <c r="I510" s="16">
        <v>62.4</v>
      </c>
      <c r="J510" s="16">
        <v>62.4</v>
      </c>
      <c r="L510" s="17">
        <f t="shared" si="242"/>
        <v>0</v>
      </c>
      <c r="M510" s="17">
        <f t="shared" si="243"/>
        <v>0</v>
      </c>
      <c r="N510" s="17">
        <f t="shared" si="244"/>
        <v>0</v>
      </c>
    </row>
    <row r="511" spans="1:14" x14ac:dyDescent="0.2">
      <c r="A511" s="18" t="s">
        <v>111</v>
      </c>
      <c r="B511" s="19" t="s">
        <v>530</v>
      </c>
      <c r="C511" s="19" t="s">
        <v>3</v>
      </c>
      <c r="D511" s="20">
        <f>D512+D513</f>
        <v>62.4</v>
      </c>
      <c r="E511" s="20">
        <v>62.4</v>
      </c>
      <c r="F511" s="20">
        <v>62.4</v>
      </c>
      <c r="H511" s="20">
        <v>62.4</v>
      </c>
      <c r="I511" s="20">
        <v>62.4</v>
      </c>
      <c r="J511" s="20">
        <v>62.4</v>
      </c>
      <c r="L511" s="17">
        <f t="shared" si="242"/>
        <v>0</v>
      </c>
      <c r="M511" s="17">
        <f t="shared" si="243"/>
        <v>0</v>
      </c>
      <c r="N511" s="17">
        <f t="shared" si="244"/>
        <v>0</v>
      </c>
    </row>
    <row r="512" spans="1:14" ht="22.5" x14ac:dyDescent="0.2">
      <c r="A512" s="18" t="s">
        <v>85</v>
      </c>
      <c r="B512" s="19" t="s">
        <v>530</v>
      </c>
      <c r="C512" s="19" t="s">
        <v>86</v>
      </c>
      <c r="D512" s="20">
        <v>60</v>
      </c>
      <c r="E512" s="20">
        <v>60</v>
      </c>
      <c r="F512" s="20">
        <v>60</v>
      </c>
      <c r="H512" s="20">
        <v>60</v>
      </c>
      <c r="I512" s="20">
        <v>60</v>
      </c>
      <c r="J512" s="20">
        <v>60</v>
      </c>
      <c r="L512" s="17">
        <f t="shared" si="242"/>
        <v>0</v>
      </c>
      <c r="M512" s="17">
        <f t="shared" si="243"/>
        <v>0</v>
      </c>
      <c r="N512" s="17">
        <f t="shared" si="244"/>
        <v>0</v>
      </c>
    </row>
    <row r="513" spans="1:14" x14ac:dyDescent="0.2">
      <c r="A513" s="18" t="s">
        <v>41</v>
      </c>
      <c r="B513" s="19" t="s">
        <v>530</v>
      </c>
      <c r="C513" s="19" t="s">
        <v>42</v>
      </c>
      <c r="D513" s="20">
        <v>2.4</v>
      </c>
      <c r="E513" s="20">
        <v>2.4</v>
      </c>
      <c r="F513" s="20">
        <v>2.4</v>
      </c>
      <c r="H513" s="20">
        <v>2.4</v>
      </c>
      <c r="I513" s="20">
        <v>2.4</v>
      </c>
      <c r="J513" s="20">
        <v>2.4</v>
      </c>
      <c r="L513" s="17">
        <f t="shared" si="242"/>
        <v>0</v>
      </c>
      <c r="M513" s="17">
        <f t="shared" si="243"/>
        <v>0</v>
      </c>
      <c r="N513" s="17">
        <f t="shared" si="244"/>
        <v>0</v>
      </c>
    </row>
    <row r="514" spans="1:14" x14ac:dyDescent="0.2">
      <c r="A514" s="18" t="s">
        <v>334</v>
      </c>
      <c r="B514" s="19" t="s">
        <v>19</v>
      </c>
      <c r="C514" s="19" t="s">
        <v>3</v>
      </c>
      <c r="D514" s="20">
        <f>D515+D517+D519+D521+D523+D525+D527+D530+D532+D535+D537+D540+D542+D544+D548+D565</f>
        <v>757650</v>
      </c>
      <c r="E514" s="20">
        <f t="shared" ref="E514:F514" si="260">E515+E517+E519+E521+E523+E525+E527+E530+E532+E535+E537+E540+E542+E544+E548+E565</f>
        <v>651149.30000000005</v>
      </c>
      <c r="F514" s="20">
        <f t="shared" si="260"/>
        <v>1324695.7999999998</v>
      </c>
      <c r="H514" s="16">
        <v>757650.3</v>
      </c>
      <c r="I514" s="16">
        <v>651149.5</v>
      </c>
      <c r="J514" s="16">
        <v>1324696.1000000001</v>
      </c>
      <c r="L514" s="17">
        <f t="shared" si="242"/>
        <v>0.30000000004656613</v>
      </c>
      <c r="M514" s="17">
        <f t="shared" si="243"/>
        <v>0.19999999995343387</v>
      </c>
      <c r="N514" s="17">
        <f t="shared" si="244"/>
        <v>0.30000000027939677</v>
      </c>
    </row>
    <row r="515" spans="1:14" x14ac:dyDescent="0.2">
      <c r="A515" s="18" t="s">
        <v>356</v>
      </c>
      <c r="B515" s="19" t="s">
        <v>531</v>
      </c>
      <c r="C515" s="19" t="s">
        <v>3</v>
      </c>
      <c r="D515" s="20">
        <f>D516</f>
        <v>2120</v>
      </c>
      <c r="E515" s="20">
        <f t="shared" ref="E515:F515" si="261">E516</f>
        <v>2288</v>
      </c>
      <c r="F515" s="20">
        <f t="shared" si="261"/>
        <v>2456</v>
      </c>
      <c r="H515" s="20">
        <v>2120</v>
      </c>
      <c r="I515" s="20">
        <v>2288</v>
      </c>
      <c r="J515" s="20">
        <v>2456</v>
      </c>
      <c r="L515" s="17">
        <f t="shared" si="242"/>
        <v>0</v>
      </c>
      <c r="M515" s="17">
        <f t="shared" si="243"/>
        <v>0</v>
      </c>
      <c r="N515" s="17">
        <f t="shared" si="244"/>
        <v>0</v>
      </c>
    </row>
    <row r="516" spans="1:14" x14ac:dyDescent="0.2">
      <c r="A516" s="18" t="s">
        <v>32</v>
      </c>
      <c r="B516" s="19" t="s">
        <v>531</v>
      </c>
      <c r="C516" s="19" t="s">
        <v>33</v>
      </c>
      <c r="D516" s="20">
        <v>2120</v>
      </c>
      <c r="E516" s="20">
        <v>2288</v>
      </c>
      <c r="F516" s="20">
        <v>2456</v>
      </c>
      <c r="H516" s="20">
        <v>2120</v>
      </c>
      <c r="I516" s="20">
        <v>2288</v>
      </c>
      <c r="J516" s="20">
        <v>2456</v>
      </c>
      <c r="L516" s="17">
        <f t="shared" si="242"/>
        <v>0</v>
      </c>
      <c r="M516" s="17">
        <f t="shared" si="243"/>
        <v>0</v>
      </c>
      <c r="N516" s="17">
        <f t="shared" si="244"/>
        <v>0</v>
      </c>
    </row>
    <row r="517" spans="1:14" x14ac:dyDescent="0.2">
      <c r="A517" s="18" t="s">
        <v>354</v>
      </c>
      <c r="B517" s="19" t="s">
        <v>532</v>
      </c>
      <c r="C517" s="19" t="s">
        <v>3</v>
      </c>
      <c r="D517" s="20">
        <f>D518</f>
        <v>70</v>
      </c>
      <c r="E517" s="20">
        <f t="shared" ref="E517:F517" si="262">E518</f>
        <v>0</v>
      </c>
      <c r="F517" s="20">
        <f t="shared" si="262"/>
        <v>0</v>
      </c>
      <c r="H517" s="20">
        <v>70</v>
      </c>
      <c r="I517" s="20" t="s">
        <v>3</v>
      </c>
      <c r="J517" s="20" t="s">
        <v>3</v>
      </c>
      <c r="L517" s="17">
        <f t="shared" si="242"/>
        <v>0</v>
      </c>
      <c r="M517" s="17" t="e">
        <f t="shared" si="243"/>
        <v>#VALUE!</v>
      </c>
      <c r="N517" s="17" t="e">
        <f t="shared" si="244"/>
        <v>#VALUE!</v>
      </c>
    </row>
    <row r="518" spans="1:14" ht="22.5" x14ac:dyDescent="0.2">
      <c r="A518" s="18" t="s">
        <v>85</v>
      </c>
      <c r="B518" s="19" t="s">
        <v>532</v>
      </c>
      <c r="C518" s="19" t="s">
        <v>86</v>
      </c>
      <c r="D518" s="20">
        <v>70</v>
      </c>
      <c r="E518" s="20">
        <v>0</v>
      </c>
      <c r="F518" s="20">
        <v>0</v>
      </c>
      <c r="H518" s="20">
        <v>70</v>
      </c>
      <c r="I518" s="20" t="s">
        <v>3</v>
      </c>
      <c r="J518" s="20" t="s">
        <v>3</v>
      </c>
      <c r="L518" s="17">
        <f t="shared" si="242"/>
        <v>0</v>
      </c>
      <c r="M518" s="17" t="e">
        <f t="shared" si="243"/>
        <v>#VALUE!</v>
      </c>
      <c r="N518" s="17" t="e">
        <f t="shared" si="244"/>
        <v>#VALUE!</v>
      </c>
    </row>
    <row r="519" spans="1:14" ht="22.5" x14ac:dyDescent="0.2">
      <c r="A519" s="18" t="s">
        <v>357</v>
      </c>
      <c r="B519" s="19" t="s">
        <v>533</v>
      </c>
      <c r="C519" s="19" t="s">
        <v>3</v>
      </c>
      <c r="D519" s="20">
        <f>D520</f>
        <v>1519.5</v>
      </c>
      <c r="E519" s="20">
        <f t="shared" ref="E519:F519" si="263">E520</f>
        <v>1636.1</v>
      </c>
      <c r="F519" s="20">
        <f t="shared" si="263"/>
        <v>1636.1</v>
      </c>
      <c r="H519" s="20">
        <v>1519.4</v>
      </c>
      <c r="I519" s="20">
        <v>1636.1</v>
      </c>
      <c r="J519" s="20">
        <v>1636.1</v>
      </c>
      <c r="L519" s="17">
        <f t="shared" si="242"/>
        <v>-9.9999999999909051E-2</v>
      </c>
      <c r="M519" s="17">
        <f t="shared" si="243"/>
        <v>0</v>
      </c>
      <c r="N519" s="17">
        <f t="shared" si="244"/>
        <v>0</v>
      </c>
    </row>
    <row r="520" spans="1:14" ht="22.5" x14ac:dyDescent="0.2">
      <c r="A520" s="18" t="s">
        <v>85</v>
      </c>
      <c r="B520" s="19" t="s">
        <v>533</v>
      </c>
      <c r="C520" s="19" t="s">
        <v>86</v>
      </c>
      <c r="D520" s="20">
        <v>1519.5</v>
      </c>
      <c r="E520" s="20">
        <v>1636.1</v>
      </c>
      <c r="F520" s="20">
        <v>1636.1</v>
      </c>
      <c r="H520" s="20">
        <v>1519.4</v>
      </c>
      <c r="I520" s="20">
        <v>1636.1</v>
      </c>
      <c r="J520" s="20">
        <v>1636.1</v>
      </c>
      <c r="L520" s="17">
        <f t="shared" si="242"/>
        <v>-9.9999999999909051E-2</v>
      </c>
      <c r="M520" s="17">
        <f t="shared" si="243"/>
        <v>0</v>
      </c>
      <c r="N520" s="17">
        <f t="shared" si="244"/>
        <v>0</v>
      </c>
    </row>
    <row r="521" spans="1:14" ht="22.5" x14ac:dyDescent="0.2">
      <c r="A521" s="18" t="s">
        <v>355</v>
      </c>
      <c r="B521" s="19" t="s">
        <v>534</v>
      </c>
      <c r="C521" s="19" t="s">
        <v>3</v>
      </c>
      <c r="D521" s="20">
        <f>D522</f>
        <v>364.1</v>
      </c>
      <c r="E521" s="20">
        <f t="shared" ref="E521:F521" si="264">E522</f>
        <v>526.70000000000005</v>
      </c>
      <c r="F521" s="20">
        <f t="shared" si="264"/>
        <v>526.70000000000005</v>
      </c>
      <c r="H521" s="20">
        <v>364.1</v>
      </c>
      <c r="I521" s="20">
        <v>526.70000000000005</v>
      </c>
      <c r="J521" s="20">
        <v>526.70000000000005</v>
      </c>
      <c r="L521" s="17">
        <f t="shared" si="242"/>
        <v>0</v>
      </c>
      <c r="M521" s="17">
        <f t="shared" si="243"/>
        <v>0</v>
      </c>
      <c r="N521" s="17">
        <f t="shared" si="244"/>
        <v>0</v>
      </c>
    </row>
    <row r="522" spans="1:14" ht="22.5" x14ac:dyDescent="0.2">
      <c r="A522" s="18" t="s">
        <v>85</v>
      </c>
      <c r="B522" s="19" t="s">
        <v>534</v>
      </c>
      <c r="C522" s="19" t="s">
        <v>86</v>
      </c>
      <c r="D522" s="20">
        <v>364.1</v>
      </c>
      <c r="E522" s="20">
        <v>526.70000000000005</v>
      </c>
      <c r="F522" s="20">
        <v>526.70000000000005</v>
      </c>
      <c r="H522" s="20">
        <v>364.1</v>
      </c>
      <c r="I522" s="20">
        <v>526.70000000000005</v>
      </c>
      <c r="J522" s="20">
        <v>526.70000000000005</v>
      </c>
      <c r="L522" s="17">
        <f t="shared" si="242"/>
        <v>0</v>
      </c>
      <c r="M522" s="17">
        <f t="shared" si="243"/>
        <v>0</v>
      </c>
      <c r="N522" s="17">
        <f t="shared" si="244"/>
        <v>0</v>
      </c>
    </row>
    <row r="523" spans="1:14" ht="22.5" x14ac:dyDescent="0.2">
      <c r="A523" s="18" t="s">
        <v>344</v>
      </c>
      <c r="B523" s="19" t="s">
        <v>535</v>
      </c>
      <c r="C523" s="19" t="s">
        <v>3</v>
      </c>
      <c r="D523" s="20">
        <f>D524</f>
        <v>126268</v>
      </c>
      <c r="E523" s="20">
        <f t="shared" ref="E523:F523" si="265">E524</f>
        <v>141296</v>
      </c>
      <c r="F523" s="20">
        <f t="shared" si="265"/>
        <v>161296</v>
      </c>
      <c r="H523" s="20">
        <v>126268</v>
      </c>
      <c r="I523" s="20">
        <v>141296</v>
      </c>
      <c r="J523" s="20">
        <v>161296</v>
      </c>
      <c r="L523" s="17">
        <f t="shared" si="242"/>
        <v>0</v>
      </c>
      <c r="M523" s="17">
        <f t="shared" si="243"/>
        <v>0</v>
      </c>
      <c r="N523" s="17">
        <f t="shared" si="244"/>
        <v>0</v>
      </c>
    </row>
    <row r="524" spans="1:14" x14ac:dyDescent="0.2">
      <c r="A524" s="18" t="s">
        <v>41</v>
      </c>
      <c r="B524" s="19" t="s">
        <v>535</v>
      </c>
      <c r="C524" s="19" t="s">
        <v>42</v>
      </c>
      <c r="D524" s="20">
        <v>126268</v>
      </c>
      <c r="E524" s="20">
        <v>141296</v>
      </c>
      <c r="F524" s="20">
        <v>161296</v>
      </c>
      <c r="H524" s="20">
        <v>126268</v>
      </c>
      <c r="I524" s="20">
        <v>141296</v>
      </c>
      <c r="J524" s="20">
        <v>161296</v>
      </c>
      <c r="L524" s="17">
        <f t="shared" si="242"/>
        <v>0</v>
      </c>
      <c r="M524" s="17">
        <f t="shared" si="243"/>
        <v>0</v>
      </c>
      <c r="N524" s="17">
        <f t="shared" si="244"/>
        <v>0</v>
      </c>
    </row>
    <row r="525" spans="1:14" ht="33.75" x14ac:dyDescent="0.2">
      <c r="A525" s="18" t="s">
        <v>345</v>
      </c>
      <c r="B525" s="19" t="s">
        <v>536</v>
      </c>
      <c r="C525" s="19" t="s">
        <v>3</v>
      </c>
      <c r="D525" s="20">
        <f>D526</f>
        <v>2133.1</v>
      </c>
      <c r="E525" s="20">
        <f t="shared" ref="E525:F525" si="266">E526</f>
        <v>2133.1</v>
      </c>
      <c r="F525" s="20">
        <f t="shared" si="266"/>
        <v>2133.1</v>
      </c>
      <c r="H525" s="20">
        <v>2133.1</v>
      </c>
      <c r="I525" s="20">
        <v>2133.1</v>
      </c>
      <c r="J525" s="20">
        <v>2133.1</v>
      </c>
      <c r="L525" s="17">
        <f t="shared" si="242"/>
        <v>0</v>
      </c>
      <c r="M525" s="17">
        <f t="shared" si="243"/>
        <v>0</v>
      </c>
      <c r="N525" s="17">
        <f t="shared" si="244"/>
        <v>0</v>
      </c>
    </row>
    <row r="526" spans="1:14" x14ac:dyDescent="0.2">
      <c r="A526" s="18" t="s">
        <v>32</v>
      </c>
      <c r="B526" s="19" t="s">
        <v>536</v>
      </c>
      <c r="C526" s="19" t="s">
        <v>33</v>
      </c>
      <c r="D526" s="20">
        <v>2133.1</v>
      </c>
      <c r="E526" s="20">
        <v>2133.1</v>
      </c>
      <c r="F526" s="20">
        <v>2133.1</v>
      </c>
      <c r="H526" s="20">
        <v>2133.1</v>
      </c>
      <c r="I526" s="20">
        <v>2133.1</v>
      </c>
      <c r="J526" s="20">
        <v>2133.1</v>
      </c>
      <c r="L526" s="17">
        <f t="shared" si="242"/>
        <v>0</v>
      </c>
      <c r="M526" s="17">
        <f t="shared" si="243"/>
        <v>0</v>
      </c>
      <c r="N526" s="17">
        <f t="shared" si="244"/>
        <v>0</v>
      </c>
    </row>
    <row r="527" spans="1:14" ht="22.5" x14ac:dyDescent="0.2">
      <c r="A527" s="18" t="s">
        <v>346</v>
      </c>
      <c r="B527" s="19" t="s">
        <v>537</v>
      </c>
      <c r="C527" s="19" t="s">
        <v>3</v>
      </c>
      <c r="D527" s="20">
        <f>D528+D529</f>
        <v>26409.8</v>
      </c>
      <c r="E527" s="20">
        <f t="shared" ref="E527:F527" si="267">E528+E529</f>
        <v>26409.8</v>
      </c>
      <c r="F527" s="20">
        <f t="shared" si="267"/>
        <v>26409.8</v>
      </c>
      <c r="H527" s="20">
        <v>26409.8</v>
      </c>
      <c r="I527" s="20">
        <v>26409.8</v>
      </c>
      <c r="J527" s="20">
        <v>26409.8</v>
      </c>
      <c r="L527" s="17">
        <f t="shared" si="242"/>
        <v>0</v>
      </c>
      <c r="M527" s="17">
        <f t="shared" si="243"/>
        <v>0</v>
      </c>
      <c r="N527" s="17">
        <f t="shared" si="244"/>
        <v>0</v>
      </c>
    </row>
    <row r="528" spans="1:14" ht="22.5" x14ac:dyDescent="0.2">
      <c r="A528" s="18" t="s">
        <v>85</v>
      </c>
      <c r="B528" s="19" t="s">
        <v>537</v>
      </c>
      <c r="C528" s="19" t="s">
        <v>86</v>
      </c>
      <c r="D528" s="20">
        <v>13</v>
      </c>
      <c r="E528" s="20">
        <v>13</v>
      </c>
      <c r="F528" s="20">
        <v>13</v>
      </c>
      <c r="H528" s="20">
        <v>13</v>
      </c>
      <c r="I528" s="20">
        <v>13</v>
      </c>
      <c r="J528" s="20">
        <v>13</v>
      </c>
      <c r="L528" s="17">
        <f t="shared" si="242"/>
        <v>0</v>
      </c>
      <c r="M528" s="17">
        <f t="shared" si="243"/>
        <v>0</v>
      </c>
      <c r="N528" s="17">
        <f t="shared" si="244"/>
        <v>0</v>
      </c>
    </row>
    <row r="529" spans="1:14" x14ac:dyDescent="0.2">
      <c r="A529" s="18" t="s">
        <v>32</v>
      </c>
      <c r="B529" s="19" t="s">
        <v>537</v>
      </c>
      <c r="C529" s="19" t="s">
        <v>33</v>
      </c>
      <c r="D529" s="20">
        <v>26396.799999999999</v>
      </c>
      <c r="E529" s="20">
        <v>26396.799999999999</v>
      </c>
      <c r="F529" s="20">
        <v>26396.799999999999</v>
      </c>
      <c r="H529" s="20">
        <v>26396.799999999999</v>
      </c>
      <c r="I529" s="20">
        <v>26396.799999999999</v>
      </c>
      <c r="J529" s="20">
        <v>26396.799999999999</v>
      </c>
      <c r="L529" s="17">
        <f t="shared" si="242"/>
        <v>0</v>
      </c>
      <c r="M529" s="17">
        <f t="shared" si="243"/>
        <v>0</v>
      </c>
      <c r="N529" s="17">
        <f t="shared" si="244"/>
        <v>0</v>
      </c>
    </row>
    <row r="530" spans="1:14" ht="22.5" x14ac:dyDescent="0.2">
      <c r="A530" s="29" t="s">
        <v>347</v>
      </c>
      <c r="B530" s="19" t="s">
        <v>538</v>
      </c>
      <c r="C530" s="19" t="s">
        <v>3</v>
      </c>
      <c r="D530" s="20">
        <f>D531</f>
        <v>48.6</v>
      </c>
      <c r="E530" s="20">
        <f t="shared" ref="E530:F530" si="268">E531</f>
        <v>218.6</v>
      </c>
      <c r="F530" s="20">
        <f t="shared" si="268"/>
        <v>218.6</v>
      </c>
      <c r="H530" s="20">
        <v>48.6</v>
      </c>
      <c r="I530" s="20">
        <v>218.6</v>
      </c>
      <c r="J530" s="20">
        <v>218.6</v>
      </c>
      <c r="L530" s="17">
        <f t="shared" si="242"/>
        <v>0</v>
      </c>
      <c r="M530" s="17">
        <f t="shared" si="243"/>
        <v>0</v>
      </c>
      <c r="N530" s="17">
        <f t="shared" si="244"/>
        <v>0</v>
      </c>
    </row>
    <row r="531" spans="1:14" ht="22.5" x14ac:dyDescent="0.2">
      <c r="A531" s="18" t="s">
        <v>85</v>
      </c>
      <c r="B531" s="19" t="s">
        <v>538</v>
      </c>
      <c r="C531" s="19" t="s">
        <v>86</v>
      </c>
      <c r="D531" s="20">
        <v>48.6</v>
      </c>
      <c r="E531" s="20">
        <v>218.6</v>
      </c>
      <c r="F531" s="20">
        <v>218.6</v>
      </c>
      <c r="H531" s="20">
        <v>48.6</v>
      </c>
      <c r="I531" s="20">
        <v>218.6</v>
      </c>
      <c r="J531" s="20">
        <v>218.6</v>
      </c>
      <c r="L531" s="17">
        <f t="shared" si="242"/>
        <v>0</v>
      </c>
      <c r="M531" s="17">
        <f t="shared" si="243"/>
        <v>0</v>
      </c>
      <c r="N531" s="17">
        <f t="shared" si="244"/>
        <v>0</v>
      </c>
    </row>
    <row r="532" spans="1:14" ht="33.75" x14ac:dyDescent="0.2">
      <c r="A532" s="18" t="s">
        <v>335</v>
      </c>
      <c r="B532" s="19" t="s">
        <v>336</v>
      </c>
      <c r="C532" s="19" t="s">
        <v>3</v>
      </c>
      <c r="D532" s="20">
        <f>D533+D534</f>
        <v>28.9</v>
      </c>
      <c r="E532" s="20">
        <f t="shared" ref="E532:F532" si="269">E533+E534</f>
        <v>25.8</v>
      </c>
      <c r="F532" s="20">
        <f t="shared" si="269"/>
        <v>25.8</v>
      </c>
      <c r="H532" s="20">
        <v>29</v>
      </c>
      <c r="I532" s="20">
        <v>25.8</v>
      </c>
      <c r="J532" s="20">
        <v>25.8</v>
      </c>
      <c r="L532" s="17">
        <f t="shared" si="242"/>
        <v>0.10000000000000142</v>
      </c>
      <c r="M532" s="17">
        <f t="shared" si="243"/>
        <v>0</v>
      </c>
      <c r="N532" s="17">
        <f t="shared" si="244"/>
        <v>0</v>
      </c>
    </row>
    <row r="533" spans="1:14" ht="22.5" x14ac:dyDescent="0.2">
      <c r="A533" s="18" t="s">
        <v>85</v>
      </c>
      <c r="B533" s="19" t="s">
        <v>336</v>
      </c>
      <c r="C533" s="19" t="s">
        <v>86</v>
      </c>
      <c r="D533" s="20">
        <v>7.4</v>
      </c>
      <c r="E533" s="20">
        <v>25.8</v>
      </c>
      <c r="F533" s="20">
        <v>25.8</v>
      </c>
      <c r="H533" s="20">
        <v>7.4</v>
      </c>
      <c r="I533" s="20">
        <v>25.8</v>
      </c>
      <c r="J533" s="20">
        <v>25.8</v>
      </c>
      <c r="L533" s="17">
        <f t="shared" si="242"/>
        <v>0</v>
      </c>
      <c r="M533" s="17">
        <f t="shared" si="243"/>
        <v>0</v>
      </c>
      <c r="N533" s="17">
        <f t="shared" si="244"/>
        <v>0</v>
      </c>
    </row>
    <row r="534" spans="1:14" ht="22.5" x14ac:dyDescent="0.2">
      <c r="A534" s="29" t="s">
        <v>34</v>
      </c>
      <c r="B534" s="19" t="s">
        <v>336</v>
      </c>
      <c r="C534" s="19" t="s">
        <v>35</v>
      </c>
      <c r="D534" s="20">
        <v>21.5</v>
      </c>
      <c r="E534" s="20">
        <v>0</v>
      </c>
      <c r="F534" s="20">
        <v>0</v>
      </c>
      <c r="H534" s="20">
        <v>21.6</v>
      </c>
      <c r="I534" s="20" t="s">
        <v>3</v>
      </c>
      <c r="J534" s="20" t="s">
        <v>3</v>
      </c>
      <c r="L534" s="17">
        <f t="shared" si="242"/>
        <v>0.10000000000000142</v>
      </c>
      <c r="M534" s="17" t="e">
        <f t="shared" si="243"/>
        <v>#VALUE!</v>
      </c>
      <c r="N534" s="17" t="e">
        <f t="shared" si="244"/>
        <v>#VALUE!</v>
      </c>
    </row>
    <row r="535" spans="1:14" x14ac:dyDescent="0.2">
      <c r="A535" s="18" t="s">
        <v>337</v>
      </c>
      <c r="B535" s="19" t="s">
        <v>338</v>
      </c>
      <c r="C535" s="19" t="s">
        <v>3</v>
      </c>
      <c r="D535" s="20">
        <f>D536</f>
        <v>10000</v>
      </c>
      <c r="E535" s="20">
        <f t="shared" ref="E535:F535" si="270">E536</f>
        <v>10000</v>
      </c>
      <c r="F535" s="20">
        <f t="shared" si="270"/>
        <v>10000</v>
      </c>
      <c r="H535" s="20">
        <v>10000</v>
      </c>
      <c r="I535" s="20">
        <v>10000</v>
      </c>
      <c r="J535" s="20">
        <v>10000</v>
      </c>
      <c r="L535" s="17">
        <f t="shared" si="242"/>
        <v>0</v>
      </c>
      <c r="M535" s="17">
        <f t="shared" si="243"/>
        <v>0</v>
      </c>
      <c r="N535" s="17">
        <f t="shared" si="244"/>
        <v>0</v>
      </c>
    </row>
    <row r="536" spans="1:14" x14ac:dyDescent="0.2">
      <c r="A536" s="18" t="s">
        <v>41</v>
      </c>
      <c r="B536" s="19" t="s">
        <v>338</v>
      </c>
      <c r="C536" s="19" t="s">
        <v>42</v>
      </c>
      <c r="D536" s="20">
        <v>10000</v>
      </c>
      <c r="E536" s="20">
        <v>10000</v>
      </c>
      <c r="F536" s="20">
        <v>10000</v>
      </c>
      <c r="H536" s="20">
        <v>10000</v>
      </c>
      <c r="I536" s="20">
        <v>10000</v>
      </c>
      <c r="J536" s="20">
        <v>10000</v>
      </c>
      <c r="L536" s="17">
        <f t="shared" si="242"/>
        <v>0</v>
      </c>
      <c r="M536" s="17">
        <f t="shared" si="243"/>
        <v>0</v>
      </c>
      <c r="N536" s="17">
        <f t="shared" si="244"/>
        <v>0</v>
      </c>
    </row>
    <row r="537" spans="1:14" x14ac:dyDescent="0.2">
      <c r="A537" s="18" t="s">
        <v>339</v>
      </c>
      <c r="B537" s="19" t="s">
        <v>340</v>
      </c>
      <c r="C537" s="19" t="s">
        <v>3</v>
      </c>
      <c r="D537" s="20">
        <f>D538+D539</f>
        <v>880</v>
      </c>
      <c r="E537" s="20">
        <f t="shared" ref="E537:F537" si="271">E538+E539</f>
        <v>1125.9000000000001</v>
      </c>
      <c r="F537" s="20">
        <f t="shared" si="271"/>
        <v>1040</v>
      </c>
      <c r="H537" s="20">
        <v>880</v>
      </c>
      <c r="I537" s="20">
        <v>1125.9000000000001</v>
      </c>
      <c r="J537" s="20">
        <v>1040</v>
      </c>
      <c r="L537" s="17">
        <f t="shared" si="242"/>
        <v>0</v>
      </c>
      <c r="M537" s="17">
        <f t="shared" si="243"/>
        <v>0</v>
      </c>
      <c r="N537" s="17">
        <f t="shared" si="244"/>
        <v>0</v>
      </c>
    </row>
    <row r="538" spans="1:14" ht="22.5" x14ac:dyDescent="0.2">
      <c r="A538" s="18" t="s">
        <v>85</v>
      </c>
      <c r="B538" s="19" t="s">
        <v>340</v>
      </c>
      <c r="C538" s="19" t="s">
        <v>86</v>
      </c>
      <c r="D538" s="20">
        <v>770</v>
      </c>
      <c r="E538" s="20">
        <v>770</v>
      </c>
      <c r="F538" s="20">
        <v>770</v>
      </c>
      <c r="H538" s="20">
        <v>770</v>
      </c>
      <c r="I538" s="20">
        <v>770</v>
      </c>
      <c r="J538" s="20">
        <v>770</v>
      </c>
      <c r="L538" s="17">
        <f t="shared" si="242"/>
        <v>0</v>
      </c>
      <c r="M538" s="17">
        <f t="shared" si="243"/>
        <v>0</v>
      </c>
      <c r="N538" s="17">
        <f t="shared" si="244"/>
        <v>0</v>
      </c>
    </row>
    <row r="539" spans="1:14" ht="22.5" x14ac:dyDescent="0.2">
      <c r="A539" s="18" t="s">
        <v>34</v>
      </c>
      <c r="B539" s="19" t="s">
        <v>340</v>
      </c>
      <c r="C539" s="19" t="s">
        <v>35</v>
      </c>
      <c r="D539" s="20">
        <v>110</v>
      </c>
      <c r="E539" s="20">
        <v>355.9</v>
      </c>
      <c r="F539" s="20">
        <v>270</v>
      </c>
      <c r="H539" s="20">
        <v>110</v>
      </c>
      <c r="I539" s="20">
        <v>355.9</v>
      </c>
      <c r="J539" s="20">
        <v>270</v>
      </c>
      <c r="L539" s="17">
        <f t="shared" si="242"/>
        <v>0</v>
      </c>
      <c r="M539" s="17">
        <f t="shared" si="243"/>
        <v>0</v>
      </c>
      <c r="N539" s="17">
        <f t="shared" si="244"/>
        <v>0</v>
      </c>
    </row>
    <row r="540" spans="1:14" ht="123.75" x14ac:dyDescent="0.2">
      <c r="A540" s="18" t="s">
        <v>596</v>
      </c>
      <c r="B540" s="19" t="s">
        <v>341</v>
      </c>
      <c r="C540" s="19" t="s">
        <v>3</v>
      </c>
      <c r="D540" s="20">
        <f>D541</f>
        <v>281607.40000000002</v>
      </c>
      <c r="E540" s="20">
        <f t="shared" ref="E540:F540" si="272">E541</f>
        <v>27209.5</v>
      </c>
      <c r="F540" s="20">
        <f t="shared" si="272"/>
        <v>232435.20000000001</v>
      </c>
      <c r="H540" s="20">
        <v>281607.40000000002</v>
      </c>
      <c r="I540" s="20">
        <v>27209.5</v>
      </c>
      <c r="J540" s="20">
        <v>232435.20000000001</v>
      </c>
      <c r="L540" s="17">
        <f t="shared" si="242"/>
        <v>0</v>
      </c>
      <c r="M540" s="17">
        <f t="shared" si="243"/>
        <v>0</v>
      </c>
      <c r="N540" s="17">
        <f t="shared" si="244"/>
        <v>0</v>
      </c>
    </row>
    <row r="541" spans="1:14" x14ac:dyDescent="0.2">
      <c r="A541" s="18" t="s">
        <v>41</v>
      </c>
      <c r="B541" s="19" t="s">
        <v>341</v>
      </c>
      <c r="C541" s="19" t="s">
        <v>42</v>
      </c>
      <c r="D541" s="20">
        <v>281607.40000000002</v>
      </c>
      <c r="E541" s="20">
        <v>27209.5</v>
      </c>
      <c r="F541" s="20">
        <v>232435.20000000001</v>
      </c>
      <c r="H541" s="20">
        <v>281607.40000000002</v>
      </c>
      <c r="I541" s="20">
        <v>27209.5</v>
      </c>
      <c r="J541" s="20">
        <v>232435.20000000001</v>
      </c>
      <c r="L541" s="17">
        <f t="shared" si="242"/>
        <v>0</v>
      </c>
      <c r="M541" s="17">
        <f t="shared" si="243"/>
        <v>0</v>
      </c>
      <c r="N541" s="17">
        <f t="shared" si="244"/>
        <v>0</v>
      </c>
    </row>
    <row r="542" spans="1:14" x14ac:dyDescent="0.2">
      <c r="A542" s="18" t="s">
        <v>342</v>
      </c>
      <c r="B542" s="19" t="s">
        <v>343</v>
      </c>
      <c r="C542" s="19" t="s">
        <v>3</v>
      </c>
      <c r="D542" s="20">
        <f>D543</f>
        <v>0</v>
      </c>
      <c r="E542" s="20">
        <f t="shared" ref="E542:F542" si="273">E543</f>
        <v>123200</v>
      </c>
      <c r="F542" s="20">
        <f t="shared" si="273"/>
        <v>568000</v>
      </c>
      <c r="H542" s="20" t="s">
        <v>3</v>
      </c>
      <c r="I542" s="20">
        <v>123200</v>
      </c>
      <c r="J542" s="20">
        <v>568000</v>
      </c>
      <c r="L542" s="17" t="e">
        <f t="shared" ref="L542:L569" si="274">H542-D542</f>
        <v>#VALUE!</v>
      </c>
      <c r="M542" s="17">
        <f t="shared" ref="M542:M569" si="275">I542-E542</f>
        <v>0</v>
      </c>
      <c r="N542" s="17">
        <f t="shared" ref="N542:N569" si="276">J542-F542</f>
        <v>0</v>
      </c>
    </row>
    <row r="543" spans="1:14" x14ac:dyDescent="0.2">
      <c r="A543" s="18" t="s">
        <v>41</v>
      </c>
      <c r="B543" s="19" t="s">
        <v>343</v>
      </c>
      <c r="C543" s="19" t="s">
        <v>42</v>
      </c>
      <c r="D543" s="20">
        <v>0</v>
      </c>
      <c r="E543" s="20">
        <v>123200</v>
      </c>
      <c r="F543" s="20">
        <v>568000</v>
      </c>
      <c r="H543" s="20" t="s">
        <v>3</v>
      </c>
      <c r="I543" s="20">
        <v>123200</v>
      </c>
      <c r="J543" s="20">
        <v>568000</v>
      </c>
      <c r="L543" s="17" t="e">
        <f t="shared" si="274"/>
        <v>#VALUE!</v>
      </c>
      <c r="M543" s="17">
        <f t="shared" si="275"/>
        <v>0</v>
      </c>
      <c r="N543" s="17">
        <f t="shared" si="276"/>
        <v>0</v>
      </c>
    </row>
    <row r="544" spans="1:14" ht="22.5" x14ac:dyDescent="0.2">
      <c r="A544" s="18" t="s">
        <v>45</v>
      </c>
      <c r="B544" s="19" t="s">
        <v>348</v>
      </c>
      <c r="C544" s="19" t="s">
        <v>3</v>
      </c>
      <c r="D544" s="20">
        <f>D545+D546+D547</f>
        <v>51999.899999999994</v>
      </c>
      <c r="E544" s="20">
        <f t="shared" ref="E544:F544" si="277">E545+E546+E547</f>
        <v>52999.899999999994</v>
      </c>
      <c r="F544" s="20">
        <f t="shared" si="277"/>
        <v>52999.899999999994</v>
      </c>
      <c r="H544" s="16">
        <v>51999.9</v>
      </c>
      <c r="I544" s="16">
        <v>52999.9</v>
      </c>
      <c r="J544" s="16">
        <v>52999.9</v>
      </c>
      <c r="L544" s="17">
        <f t="shared" si="274"/>
        <v>0</v>
      </c>
      <c r="M544" s="17">
        <f t="shared" si="275"/>
        <v>0</v>
      </c>
      <c r="N544" s="17">
        <f t="shared" si="276"/>
        <v>0</v>
      </c>
    </row>
    <row r="545" spans="1:14" ht="33.75" x14ac:dyDescent="0.2">
      <c r="A545" s="18" t="s">
        <v>107</v>
      </c>
      <c r="B545" s="19" t="s">
        <v>348</v>
      </c>
      <c r="C545" s="19" t="s">
        <v>108</v>
      </c>
      <c r="D545" s="20">
        <v>31350.799999999999</v>
      </c>
      <c r="E545" s="20">
        <v>31350.799999999999</v>
      </c>
      <c r="F545" s="20">
        <v>31350.799999999999</v>
      </c>
      <c r="H545" s="20">
        <v>31350.799999999999</v>
      </c>
      <c r="I545" s="20">
        <v>31350.799999999999</v>
      </c>
      <c r="J545" s="20">
        <v>31350.799999999999</v>
      </c>
      <c r="L545" s="17">
        <f t="shared" si="274"/>
        <v>0</v>
      </c>
      <c r="M545" s="17">
        <f t="shared" si="275"/>
        <v>0</v>
      </c>
      <c r="N545" s="17">
        <f t="shared" si="276"/>
        <v>0</v>
      </c>
    </row>
    <row r="546" spans="1:14" ht="22.5" x14ac:dyDescent="0.2">
      <c r="A546" s="18" t="s">
        <v>85</v>
      </c>
      <c r="B546" s="19" t="s">
        <v>348</v>
      </c>
      <c r="C546" s="19" t="s">
        <v>86</v>
      </c>
      <c r="D546" s="20">
        <v>20321.599999999999</v>
      </c>
      <c r="E546" s="20">
        <v>21321.599999999999</v>
      </c>
      <c r="F546" s="20">
        <v>21321.599999999999</v>
      </c>
      <c r="H546" s="20">
        <v>20321.599999999999</v>
      </c>
      <c r="I546" s="20">
        <v>21321.599999999999</v>
      </c>
      <c r="J546" s="20">
        <v>21321.599999999999</v>
      </c>
      <c r="L546" s="17">
        <f t="shared" si="274"/>
        <v>0</v>
      </c>
      <c r="M546" s="17">
        <f t="shared" si="275"/>
        <v>0</v>
      </c>
      <c r="N546" s="17">
        <f t="shared" si="276"/>
        <v>0</v>
      </c>
    </row>
    <row r="547" spans="1:14" x14ac:dyDescent="0.2">
      <c r="A547" s="18" t="s">
        <v>41</v>
      </c>
      <c r="B547" s="19" t="s">
        <v>348</v>
      </c>
      <c r="C547" s="19" t="s">
        <v>42</v>
      </c>
      <c r="D547" s="20">
        <v>327.5</v>
      </c>
      <c r="E547" s="20">
        <v>327.5</v>
      </c>
      <c r="F547" s="20">
        <v>327.5</v>
      </c>
      <c r="H547" s="20">
        <v>327.5</v>
      </c>
      <c r="I547" s="20">
        <v>327.5</v>
      </c>
      <c r="J547" s="20">
        <v>327.5</v>
      </c>
      <c r="L547" s="17">
        <f t="shared" si="274"/>
        <v>0</v>
      </c>
      <c r="M547" s="17">
        <f t="shared" si="275"/>
        <v>0</v>
      </c>
      <c r="N547" s="17">
        <f t="shared" si="276"/>
        <v>0</v>
      </c>
    </row>
    <row r="548" spans="1:14" ht="22.5" x14ac:dyDescent="0.2">
      <c r="A548" s="18" t="s">
        <v>106</v>
      </c>
      <c r="B548" s="19" t="s">
        <v>349</v>
      </c>
      <c r="C548" s="19" t="s">
        <v>3</v>
      </c>
      <c r="D548" s="20">
        <f>D549+D551+D554+D556+D558+D563</f>
        <v>249944.49999999997</v>
      </c>
      <c r="E548" s="20">
        <f t="shared" ref="E548:F548" si="278">E549+E551+E554+E556+E558+E563</f>
        <v>256213.59999999998</v>
      </c>
      <c r="F548" s="20">
        <f t="shared" si="278"/>
        <v>259258.09999999998</v>
      </c>
      <c r="H548" s="16">
        <v>249944.8</v>
      </c>
      <c r="I548" s="16">
        <v>256213.9</v>
      </c>
      <c r="J548" s="16">
        <v>259258.5</v>
      </c>
      <c r="L548" s="17">
        <f t="shared" si="274"/>
        <v>0.3000000000174623</v>
      </c>
      <c r="M548" s="17">
        <f t="shared" si="275"/>
        <v>0.3000000000174623</v>
      </c>
      <c r="N548" s="17">
        <f t="shared" si="276"/>
        <v>0.40000000002328306</v>
      </c>
    </row>
    <row r="549" spans="1:14" x14ac:dyDescent="0.2">
      <c r="A549" s="18" t="s">
        <v>350</v>
      </c>
      <c r="B549" s="19" t="s">
        <v>539</v>
      </c>
      <c r="C549" s="19" t="s">
        <v>3</v>
      </c>
      <c r="D549" s="20">
        <f>D550</f>
        <v>6240.3</v>
      </c>
      <c r="E549" s="20">
        <f t="shared" ref="E549:F549" si="279">E550</f>
        <v>6240.3</v>
      </c>
      <c r="F549" s="20">
        <f t="shared" si="279"/>
        <v>6240.3</v>
      </c>
      <c r="H549" s="20">
        <v>6240.3</v>
      </c>
      <c r="I549" s="20">
        <v>6240.3</v>
      </c>
      <c r="J549" s="20">
        <v>6240.3</v>
      </c>
      <c r="L549" s="17">
        <f t="shared" si="274"/>
        <v>0</v>
      </c>
      <c r="M549" s="17">
        <f t="shared" si="275"/>
        <v>0</v>
      </c>
      <c r="N549" s="17">
        <f t="shared" si="276"/>
        <v>0</v>
      </c>
    </row>
    <row r="550" spans="1:14" ht="33.75" x14ac:dyDescent="0.2">
      <c r="A550" s="29" t="s">
        <v>107</v>
      </c>
      <c r="B550" s="19" t="s">
        <v>539</v>
      </c>
      <c r="C550" s="19" t="s">
        <v>108</v>
      </c>
      <c r="D550" s="20">
        <v>6240.3</v>
      </c>
      <c r="E550" s="20">
        <v>6240.3</v>
      </c>
      <c r="F550" s="20">
        <v>6240.3</v>
      </c>
      <c r="H550" s="20">
        <v>6240.3</v>
      </c>
      <c r="I550" s="20">
        <v>6240.3</v>
      </c>
      <c r="J550" s="20">
        <v>6240.3</v>
      </c>
      <c r="L550" s="17">
        <f t="shared" si="274"/>
        <v>0</v>
      </c>
      <c r="M550" s="17">
        <f t="shared" si="275"/>
        <v>0</v>
      </c>
      <c r="N550" s="17">
        <f t="shared" si="276"/>
        <v>0</v>
      </c>
    </row>
    <row r="551" spans="1:14" x14ac:dyDescent="0.2">
      <c r="A551" s="18" t="s">
        <v>351</v>
      </c>
      <c r="B551" s="19" t="s">
        <v>540</v>
      </c>
      <c r="C551" s="19" t="s">
        <v>3</v>
      </c>
      <c r="D551" s="20">
        <f>D552+D553</f>
        <v>4376.3999999999996</v>
      </c>
      <c r="E551" s="20">
        <f t="shared" ref="E551:F551" si="280">E552+E553</f>
        <v>4376.3999999999996</v>
      </c>
      <c r="F551" s="20">
        <f t="shared" si="280"/>
        <v>4642.3999999999996</v>
      </c>
      <c r="H551" s="20">
        <v>4376.5</v>
      </c>
      <c r="I551" s="20">
        <v>4376.5</v>
      </c>
      <c r="J551" s="20">
        <v>4642.5</v>
      </c>
      <c r="L551" s="17">
        <f t="shared" si="274"/>
        <v>0.1000000000003638</v>
      </c>
      <c r="M551" s="17">
        <f t="shared" si="275"/>
        <v>0.1000000000003638</v>
      </c>
      <c r="N551" s="17">
        <f t="shared" si="276"/>
        <v>0.1000000000003638</v>
      </c>
    </row>
    <row r="552" spans="1:14" ht="33.75" x14ac:dyDescent="0.2">
      <c r="A552" s="18" t="s">
        <v>107</v>
      </c>
      <c r="B552" s="19" t="s">
        <v>540</v>
      </c>
      <c r="C552" s="19" t="s">
        <v>108</v>
      </c>
      <c r="D552" s="20">
        <v>4306.3999999999996</v>
      </c>
      <c r="E552" s="20">
        <v>4306.3999999999996</v>
      </c>
      <c r="F552" s="20">
        <v>4542.3999999999996</v>
      </c>
      <c r="H552" s="20">
        <v>4306.5</v>
      </c>
      <c r="I552" s="20">
        <v>4306.5</v>
      </c>
      <c r="J552" s="20">
        <v>4542.5</v>
      </c>
      <c r="L552" s="17">
        <f t="shared" si="274"/>
        <v>0.1000000000003638</v>
      </c>
      <c r="M552" s="17">
        <f t="shared" si="275"/>
        <v>0.1000000000003638</v>
      </c>
      <c r="N552" s="17">
        <f t="shared" si="276"/>
        <v>0.1000000000003638</v>
      </c>
    </row>
    <row r="553" spans="1:14" ht="22.5" x14ac:dyDescent="0.2">
      <c r="A553" s="18" t="s">
        <v>85</v>
      </c>
      <c r="B553" s="19" t="s">
        <v>540</v>
      </c>
      <c r="C553" s="19" t="s">
        <v>86</v>
      </c>
      <c r="D553" s="20">
        <v>70</v>
      </c>
      <c r="E553" s="20">
        <v>70</v>
      </c>
      <c r="F553" s="20">
        <v>100</v>
      </c>
      <c r="H553" s="20">
        <v>70</v>
      </c>
      <c r="I553" s="20">
        <v>70</v>
      </c>
      <c r="J553" s="20">
        <v>100</v>
      </c>
      <c r="L553" s="17">
        <f t="shared" si="274"/>
        <v>0</v>
      </c>
      <c r="M553" s="17">
        <f t="shared" si="275"/>
        <v>0</v>
      </c>
      <c r="N553" s="17">
        <f t="shared" si="276"/>
        <v>0</v>
      </c>
    </row>
    <row r="554" spans="1:14" x14ac:dyDescent="0.2">
      <c r="A554" s="18" t="s">
        <v>352</v>
      </c>
      <c r="B554" s="19" t="s">
        <v>541</v>
      </c>
      <c r="C554" s="19" t="s">
        <v>3</v>
      </c>
      <c r="D554" s="20">
        <f>D555</f>
        <v>5435.5</v>
      </c>
      <c r="E554" s="20">
        <f t="shared" ref="E554:F554" si="281">E555</f>
        <v>5435.5</v>
      </c>
      <c r="F554" s="20">
        <f t="shared" si="281"/>
        <v>6074</v>
      </c>
      <c r="H554" s="20">
        <v>5435.5</v>
      </c>
      <c r="I554" s="20">
        <v>5435.5</v>
      </c>
      <c r="J554" s="20">
        <v>6074</v>
      </c>
      <c r="L554" s="17">
        <f t="shared" si="274"/>
        <v>0</v>
      </c>
      <c r="M554" s="17">
        <f t="shared" si="275"/>
        <v>0</v>
      </c>
      <c r="N554" s="17">
        <f t="shared" si="276"/>
        <v>0</v>
      </c>
    </row>
    <row r="555" spans="1:14" ht="33.75" x14ac:dyDescent="0.2">
      <c r="A555" s="18" t="s">
        <v>107</v>
      </c>
      <c r="B555" s="19" t="s">
        <v>541</v>
      </c>
      <c r="C555" s="19" t="s">
        <v>108</v>
      </c>
      <c r="D555" s="20">
        <v>5435.5</v>
      </c>
      <c r="E555" s="20">
        <v>5435.5</v>
      </c>
      <c r="F555" s="20">
        <v>6074</v>
      </c>
      <c r="H555" s="20">
        <v>5435.5</v>
      </c>
      <c r="I555" s="20">
        <v>5435.5</v>
      </c>
      <c r="J555" s="20">
        <v>6074</v>
      </c>
      <c r="L555" s="17">
        <f t="shared" si="274"/>
        <v>0</v>
      </c>
      <c r="M555" s="17">
        <f t="shared" si="275"/>
        <v>0</v>
      </c>
      <c r="N555" s="17">
        <f t="shared" si="276"/>
        <v>0</v>
      </c>
    </row>
    <row r="556" spans="1:14" ht="22.5" x14ac:dyDescent="0.2">
      <c r="A556" s="18" t="s">
        <v>542</v>
      </c>
      <c r="B556" s="19" t="s">
        <v>543</v>
      </c>
      <c r="C556" s="19" t="s">
        <v>3</v>
      </c>
      <c r="D556" s="20">
        <f>D557</f>
        <v>3945.6</v>
      </c>
      <c r="E556" s="20">
        <f t="shared" ref="E556:F556" si="282">E557</f>
        <v>3945.6</v>
      </c>
      <c r="F556" s="20">
        <f t="shared" si="282"/>
        <v>3945.6</v>
      </c>
      <c r="H556" s="20">
        <v>3945.6</v>
      </c>
      <c r="I556" s="20">
        <v>3945.6</v>
      </c>
      <c r="J556" s="20">
        <v>3945.6</v>
      </c>
      <c r="L556" s="17">
        <f t="shared" si="274"/>
        <v>0</v>
      </c>
      <c r="M556" s="17">
        <f t="shared" si="275"/>
        <v>0</v>
      </c>
      <c r="N556" s="17">
        <f t="shared" si="276"/>
        <v>0</v>
      </c>
    </row>
    <row r="557" spans="1:14" ht="33.75" x14ac:dyDescent="0.2">
      <c r="A557" s="18" t="s">
        <v>107</v>
      </c>
      <c r="B557" s="19" t="s">
        <v>543</v>
      </c>
      <c r="C557" s="19" t="s">
        <v>108</v>
      </c>
      <c r="D557" s="20">
        <v>3945.6</v>
      </c>
      <c r="E557" s="20">
        <v>3945.6</v>
      </c>
      <c r="F557" s="20">
        <v>3945.6</v>
      </c>
      <c r="H557" s="20">
        <v>3945.6</v>
      </c>
      <c r="I557" s="20">
        <v>3945.6</v>
      </c>
      <c r="J557" s="20">
        <v>3945.6</v>
      </c>
      <c r="L557" s="17">
        <f t="shared" si="274"/>
        <v>0</v>
      </c>
      <c r="M557" s="17">
        <f t="shared" si="275"/>
        <v>0</v>
      </c>
      <c r="N557" s="17">
        <f t="shared" si="276"/>
        <v>0</v>
      </c>
    </row>
    <row r="558" spans="1:14" ht="22.5" x14ac:dyDescent="0.2">
      <c r="A558" s="18" t="s">
        <v>106</v>
      </c>
      <c r="B558" s="19" t="s">
        <v>544</v>
      </c>
      <c r="C558" s="19" t="s">
        <v>3</v>
      </c>
      <c r="D558" s="20">
        <f>D559+D560+D561+D562</f>
        <v>229868.4</v>
      </c>
      <c r="E558" s="20">
        <f t="shared" ref="E558:F558" si="283">E559+E560+E561+E562</f>
        <v>236135.8</v>
      </c>
      <c r="F558" s="20">
        <f t="shared" si="283"/>
        <v>238275.8</v>
      </c>
      <c r="H558" s="20">
        <v>229868.6</v>
      </c>
      <c r="I558" s="20">
        <v>236136</v>
      </c>
      <c r="J558" s="20">
        <v>238276.1</v>
      </c>
      <c r="L558" s="17">
        <f t="shared" si="274"/>
        <v>0.20000000001164153</v>
      </c>
      <c r="M558" s="17">
        <f t="shared" si="275"/>
        <v>0.20000000001164153</v>
      </c>
      <c r="N558" s="17">
        <f t="shared" si="276"/>
        <v>0.3000000000174623</v>
      </c>
    </row>
    <row r="559" spans="1:14" ht="33.75" x14ac:dyDescent="0.2">
      <c r="A559" s="18" t="s">
        <v>107</v>
      </c>
      <c r="B559" s="19" t="s">
        <v>544</v>
      </c>
      <c r="C559" s="19" t="s">
        <v>108</v>
      </c>
      <c r="D559" s="20">
        <v>202933</v>
      </c>
      <c r="E559" s="20">
        <v>204966.6</v>
      </c>
      <c r="F559" s="20">
        <v>205263.6</v>
      </c>
      <c r="H559" s="20">
        <v>202933.1</v>
      </c>
      <c r="I559" s="20">
        <v>204966.8</v>
      </c>
      <c r="J559" s="20">
        <v>205263.8</v>
      </c>
      <c r="L559" s="17">
        <f t="shared" si="274"/>
        <v>0.10000000000582077</v>
      </c>
      <c r="M559" s="17">
        <f t="shared" si="275"/>
        <v>0.1999999999825377</v>
      </c>
      <c r="N559" s="17">
        <f t="shared" si="276"/>
        <v>0.1999999999825377</v>
      </c>
    </row>
    <row r="560" spans="1:14" ht="22.5" x14ac:dyDescent="0.2">
      <c r="A560" s="18" t="s">
        <v>85</v>
      </c>
      <c r="B560" s="19" t="s">
        <v>544</v>
      </c>
      <c r="C560" s="19" t="s">
        <v>86</v>
      </c>
      <c r="D560" s="20">
        <v>26907.599999999999</v>
      </c>
      <c r="E560" s="20">
        <v>31136.400000000001</v>
      </c>
      <c r="F560" s="20">
        <v>32979.4</v>
      </c>
      <c r="H560" s="20">
        <v>26907.7</v>
      </c>
      <c r="I560" s="20">
        <v>31136.400000000001</v>
      </c>
      <c r="J560" s="20">
        <v>32979.5</v>
      </c>
      <c r="L560" s="17">
        <f t="shared" si="274"/>
        <v>0.10000000000218279</v>
      </c>
      <c r="M560" s="17">
        <f t="shared" si="275"/>
        <v>0</v>
      </c>
      <c r="N560" s="17">
        <f t="shared" si="276"/>
        <v>9.9999999998544808E-2</v>
      </c>
    </row>
    <row r="561" spans="1:14" x14ac:dyDescent="0.2">
      <c r="A561" s="18" t="s">
        <v>32</v>
      </c>
      <c r="B561" s="19" t="s">
        <v>544</v>
      </c>
      <c r="C561" s="19" t="s">
        <v>33</v>
      </c>
      <c r="D561" s="20">
        <v>0</v>
      </c>
      <c r="E561" s="20">
        <v>3</v>
      </c>
      <c r="F561" s="20">
        <v>3</v>
      </c>
      <c r="H561" s="20" t="s">
        <v>3</v>
      </c>
      <c r="I561" s="20">
        <v>3</v>
      </c>
      <c r="J561" s="20">
        <v>3</v>
      </c>
      <c r="L561" s="17" t="e">
        <f t="shared" si="274"/>
        <v>#VALUE!</v>
      </c>
      <c r="M561" s="17">
        <f t="shared" si="275"/>
        <v>0</v>
      </c>
      <c r="N561" s="17">
        <f t="shared" si="276"/>
        <v>0</v>
      </c>
    </row>
    <row r="562" spans="1:14" x14ac:dyDescent="0.2">
      <c r="A562" s="18" t="s">
        <v>41</v>
      </c>
      <c r="B562" s="19" t="s">
        <v>544</v>
      </c>
      <c r="C562" s="19" t="s">
        <v>42</v>
      </c>
      <c r="D562" s="20">
        <v>27.8</v>
      </c>
      <c r="E562" s="20">
        <v>29.8</v>
      </c>
      <c r="F562" s="20">
        <v>29.8</v>
      </c>
      <c r="H562" s="20">
        <v>27.8</v>
      </c>
      <c r="I562" s="20">
        <v>29.8</v>
      </c>
      <c r="J562" s="20">
        <v>29.8</v>
      </c>
      <c r="L562" s="17">
        <f t="shared" si="274"/>
        <v>0</v>
      </c>
      <c r="M562" s="17">
        <f t="shared" si="275"/>
        <v>0</v>
      </c>
      <c r="N562" s="17">
        <f t="shared" si="276"/>
        <v>0</v>
      </c>
    </row>
    <row r="563" spans="1:14" ht="45" x14ac:dyDescent="0.2">
      <c r="A563" s="18" t="s">
        <v>545</v>
      </c>
      <c r="B563" s="19" t="s">
        <v>358</v>
      </c>
      <c r="C563" s="19" t="s">
        <v>3</v>
      </c>
      <c r="D563" s="20">
        <f>D564</f>
        <v>78.3</v>
      </c>
      <c r="E563" s="20">
        <f t="shared" ref="E563:F563" si="284">E564</f>
        <v>80</v>
      </c>
      <c r="F563" s="20">
        <f t="shared" si="284"/>
        <v>80</v>
      </c>
      <c r="H563" s="20">
        <v>78.3</v>
      </c>
      <c r="I563" s="20">
        <v>80</v>
      </c>
      <c r="J563" s="20">
        <v>80</v>
      </c>
      <c r="L563" s="17">
        <f t="shared" si="274"/>
        <v>0</v>
      </c>
      <c r="M563" s="17">
        <f t="shared" si="275"/>
        <v>0</v>
      </c>
      <c r="N563" s="17">
        <f t="shared" si="276"/>
        <v>0</v>
      </c>
    </row>
    <row r="564" spans="1:14" ht="33.75" x14ac:dyDescent="0.2">
      <c r="A564" s="18" t="s">
        <v>107</v>
      </c>
      <c r="B564" s="19" t="s">
        <v>358</v>
      </c>
      <c r="C564" s="19" t="s">
        <v>108</v>
      </c>
      <c r="D564" s="20">
        <v>78.3</v>
      </c>
      <c r="E564" s="20">
        <v>80</v>
      </c>
      <c r="F564" s="20">
        <v>80</v>
      </c>
      <c r="H564" s="20">
        <v>78.3</v>
      </c>
      <c r="I564" s="20">
        <v>80</v>
      </c>
      <c r="J564" s="20">
        <v>80</v>
      </c>
      <c r="L564" s="17">
        <f t="shared" si="274"/>
        <v>0</v>
      </c>
      <c r="M564" s="17">
        <f t="shared" si="275"/>
        <v>0</v>
      </c>
      <c r="N564" s="17">
        <f t="shared" si="276"/>
        <v>0</v>
      </c>
    </row>
    <row r="565" spans="1:14" x14ac:dyDescent="0.2">
      <c r="A565" s="18" t="s">
        <v>111</v>
      </c>
      <c r="B565" s="19" t="s">
        <v>353</v>
      </c>
      <c r="C565" s="19" t="s">
        <v>3</v>
      </c>
      <c r="D565" s="20">
        <f>D566+D567+D568</f>
        <v>4256.2</v>
      </c>
      <c r="E565" s="20">
        <f t="shared" ref="E565:F565" si="285">E566+E567+E568</f>
        <v>5866.3</v>
      </c>
      <c r="F565" s="20">
        <f t="shared" si="285"/>
        <v>6260.5</v>
      </c>
      <c r="H565" s="16">
        <v>4256.2</v>
      </c>
      <c r="I565" s="16">
        <v>5866.2</v>
      </c>
      <c r="J565" s="16">
        <v>6260.4</v>
      </c>
      <c r="L565" s="17">
        <f t="shared" si="274"/>
        <v>0</v>
      </c>
      <c r="M565" s="17">
        <f t="shared" si="275"/>
        <v>-0.1000000000003638</v>
      </c>
      <c r="N565" s="17">
        <f t="shared" si="276"/>
        <v>-0.1000000000003638</v>
      </c>
    </row>
    <row r="566" spans="1:14" ht="22.5" x14ac:dyDescent="0.2">
      <c r="A566" s="18" t="s">
        <v>85</v>
      </c>
      <c r="B566" s="19" t="s">
        <v>353</v>
      </c>
      <c r="C566" s="19" t="s">
        <v>86</v>
      </c>
      <c r="D566" s="20">
        <v>2284.1</v>
      </c>
      <c r="E566" s="20">
        <v>3463.8</v>
      </c>
      <c r="F566" s="20">
        <v>3630.9</v>
      </c>
      <c r="H566" s="20">
        <v>2284.1</v>
      </c>
      <c r="I566" s="20">
        <v>3463.7</v>
      </c>
      <c r="J566" s="20">
        <v>3630.8</v>
      </c>
      <c r="L566" s="17">
        <f t="shared" si="274"/>
        <v>0</v>
      </c>
      <c r="M566" s="17">
        <f t="shared" si="275"/>
        <v>-0.1000000000003638</v>
      </c>
      <c r="N566" s="17">
        <f t="shared" si="276"/>
        <v>-9.9999999999909051E-2</v>
      </c>
    </row>
    <row r="567" spans="1:14" x14ac:dyDescent="0.2">
      <c r="A567" s="18" t="s">
        <v>32</v>
      </c>
      <c r="B567" s="19" t="s">
        <v>353</v>
      </c>
      <c r="C567" s="19" t="s">
        <v>33</v>
      </c>
      <c r="D567" s="20">
        <v>157</v>
      </c>
      <c r="E567" s="20">
        <v>307</v>
      </c>
      <c r="F567" s="20">
        <v>307</v>
      </c>
      <c r="H567" s="20">
        <v>157</v>
      </c>
      <c r="I567" s="20">
        <v>307</v>
      </c>
      <c r="J567" s="20">
        <v>307</v>
      </c>
      <c r="L567" s="17">
        <f t="shared" si="274"/>
        <v>0</v>
      </c>
      <c r="M567" s="17">
        <f t="shared" si="275"/>
        <v>0</v>
      </c>
      <c r="N567" s="17">
        <f t="shared" si="276"/>
        <v>0</v>
      </c>
    </row>
    <row r="568" spans="1:14" x14ac:dyDescent="0.2">
      <c r="A568" s="18" t="s">
        <v>41</v>
      </c>
      <c r="B568" s="19" t="s">
        <v>353</v>
      </c>
      <c r="C568" s="19" t="s">
        <v>42</v>
      </c>
      <c r="D568" s="20">
        <v>1815.1</v>
      </c>
      <c r="E568" s="20">
        <v>2095.5</v>
      </c>
      <c r="F568" s="20">
        <v>2322.6</v>
      </c>
      <c r="H568" s="20">
        <v>1815.1</v>
      </c>
      <c r="I568" s="20">
        <v>2095.5</v>
      </c>
      <c r="J568" s="20">
        <v>2322.6</v>
      </c>
      <c r="L568" s="17">
        <f t="shared" si="274"/>
        <v>0</v>
      </c>
      <c r="M568" s="17">
        <f t="shared" si="275"/>
        <v>0</v>
      </c>
      <c r="N568" s="17">
        <f t="shared" si="276"/>
        <v>0</v>
      </c>
    </row>
    <row r="569" spans="1:14" x14ac:dyDescent="0.2">
      <c r="A569" s="6" t="s">
        <v>554</v>
      </c>
      <c r="B569" s="30" t="s">
        <v>3</v>
      </c>
      <c r="C569" s="30" t="s">
        <v>3</v>
      </c>
      <c r="D569" s="31">
        <f>D9+D115+D188+D212+D233+D274+D294+D309+D343+D351+D444+D453+D458+D514</f>
        <v>11763891.5</v>
      </c>
      <c r="E569" s="31">
        <f t="shared" ref="E569:F569" si="286">E9+E115+E188+E212+E233+E274+E294+E309+E343+E351+E444+E453+E458+E514</f>
        <v>10994199.700000003</v>
      </c>
      <c r="F569" s="31">
        <f t="shared" si="286"/>
        <v>11842829.099999998</v>
      </c>
      <c r="H569" s="32">
        <v>11763892</v>
      </c>
      <c r="I569" s="32">
        <v>10994200.300000001</v>
      </c>
      <c r="J569" s="32">
        <v>11842829.699999999</v>
      </c>
      <c r="L569" s="17">
        <f t="shared" si="274"/>
        <v>0.5</v>
      </c>
      <c r="M569" s="17">
        <f t="shared" si="275"/>
        <v>0.59999999776482582</v>
      </c>
      <c r="N569" s="17">
        <f t="shared" si="276"/>
        <v>0.60000000149011612</v>
      </c>
    </row>
    <row r="571" spans="1:14" x14ac:dyDescent="0.15">
      <c r="A571" s="13" t="s">
        <v>20</v>
      </c>
      <c r="B571" s="12"/>
      <c r="C571" s="12"/>
      <c r="D571" s="9">
        <v>11763891.5</v>
      </c>
      <c r="E571" s="9">
        <v>10994199.699999999</v>
      </c>
      <c r="F571" s="9">
        <v>11842829.1</v>
      </c>
    </row>
    <row r="572" spans="1:14" x14ac:dyDescent="0.15">
      <c r="A572" s="13"/>
      <c r="B572" s="12"/>
      <c r="C572" s="12"/>
      <c r="D572" s="9">
        <f>D569-D571</f>
        <v>0</v>
      </c>
      <c r="E572" s="9">
        <f t="shared" ref="E572:F572" si="287">E569-E571</f>
        <v>0</v>
      </c>
      <c r="F572" s="9">
        <f t="shared" si="287"/>
        <v>0</v>
      </c>
    </row>
    <row r="573" spans="1:14" x14ac:dyDescent="0.2">
      <c r="A573" s="13" t="s">
        <v>21</v>
      </c>
      <c r="B573" s="12"/>
      <c r="C573" s="12"/>
      <c r="D573" s="21">
        <f>D46+D122+D146+D171+D173+D216+D218+D253+D333+D355+D359+D361+D373+D381+D412+D414+D476</f>
        <v>1394174.9999999998</v>
      </c>
      <c r="E573" s="21">
        <f t="shared" ref="E573:F573" si="288">E46+E122+E146+E171+E173+E216+E218+E253+E333+E355+E359+E361+E373+E381+E412+E414+E476</f>
        <v>448703.3</v>
      </c>
      <c r="F573" s="21">
        <f t="shared" si="288"/>
        <v>535005.19999999995</v>
      </c>
    </row>
    <row r="575" spans="1:14" x14ac:dyDescent="0.2">
      <c r="B575" s="5" t="s">
        <v>9</v>
      </c>
      <c r="C575" s="5" t="s">
        <v>3</v>
      </c>
      <c r="D575" s="10">
        <f>D9</f>
        <v>6130814.8999999994</v>
      </c>
      <c r="E575" s="10">
        <f t="shared" ref="E575:F575" si="289">E9</f>
        <v>6279918.7000000002</v>
      </c>
      <c r="F575" s="10">
        <f t="shared" si="289"/>
        <v>6273187.7999999998</v>
      </c>
      <c r="K575" s="8"/>
      <c r="L575" s="8"/>
      <c r="M575" s="8"/>
    </row>
    <row r="576" spans="1:14" x14ac:dyDescent="0.2">
      <c r="B576" s="5" t="s">
        <v>10</v>
      </c>
      <c r="C576" s="5" t="s">
        <v>3</v>
      </c>
      <c r="D576" s="10">
        <f>D115</f>
        <v>1160888.1000000001</v>
      </c>
      <c r="E576" s="10">
        <f t="shared" ref="E576:F576" si="290">E115</f>
        <v>928700.1</v>
      </c>
      <c r="F576" s="10">
        <f t="shared" si="290"/>
        <v>930361.1</v>
      </c>
      <c r="K576" s="8"/>
      <c r="L576" s="8"/>
      <c r="M576" s="8"/>
    </row>
    <row r="577" spans="2:13" x14ac:dyDescent="0.2">
      <c r="B577" s="5" t="s">
        <v>11</v>
      </c>
      <c r="C577" s="5" t="s">
        <v>3</v>
      </c>
      <c r="D577" s="10">
        <f>D188</f>
        <v>94047.4</v>
      </c>
      <c r="E577" s="10">
        <f t="shared" ref="E577:F577" si="291">E188</f>
        <v>113532.2</v>
      </c>
      <c r="F577" s="10">
        <f t="shared" si="291"/>
        <v>101474.09999999999</v>
      </c>
      <c r="K577" s="8"/>
      <c r="L577" s="8"/>
      <c r="M577" s="8"/>
    </row>
    <row r="578" spans="2:13" x14ac:dyDescent="0.2">
      <c r="B578" s="5" t="s">
        <v>12</v>
      </c>
      <c r="C578" s="5" t="s">
        <v>3</v>
      </c>
      <c r="D578" s="10">
        <f>D212</f>
        <v>668385.69999999995</v>
      </c>
      <c r="E578" s="10">
        <f t="shared" ref="E578:F578" si="292">E212</f>
        <v>28198.2</v>
      </c>
      <c r="F578" s="10">
        <f t="shared" si="292"/>
        <v>28198.2</v>
      </c>
      <c r="K578" s="8"/>
      <c r="L578" s="8"/>
      <c r="M578" s="8"/>
    </row>
    <row r="579" spans="2:13" x14ac:dyDescent="0.2">
      <c r="B579" s="5" t="s">
        <v>13</v>
      </c>
      <c r="C579" s="5" t="s">
        <v>3</v>
      </c>
      <c r="D579" s="10">
        <f>D233</f>
        <v>96701.89999999998</v>
      </c>
      <c r="E579" s="10">
        <f t="shared" ref="E579:F579" si="293">E233</f>
        <v>98860.299999999988</v>
      </c>
      <c r="F579" s="10">
        <f t="shared" si="293"/>
        <v>91858.299999999988</v>
      </c>
      <c r="K579" s="8"/>
      <c r="L579" s="8"/>
      <c r="M579" s="8"/>
    </row>
    <row r="580" spans="2:13" x14ac:dyDescent="0.2">
      <c r="B580" s="5" t="s">
        <v>14</v>
      </c>
      <c r="C580" s="5" t="s">
        <v>3</v>
      </c>
      <c r="D580" s="10">
        <f>D274</f>
        <v>151377.4</v>
      </c>
      <c r="E580" s="10">
        <f t="shared" ref="E580:F580" si="294">E274</f>
        <v>282019.90000000002</v>
      </c>
      <c r="F580" s="10">
        <f t="shared" si="294"/>
        <v>300266.09999999998</v>
      </c>
      <c r="K580" s="8"/>
      <c r="L580" s="8"/>
      <c r="M580" s="8"/>
    </row>
    <row r="581" spans="2:13" x14ac:dyDescent="0.2">
      <c r="B581" s="5" t="s">
        <v>15</v>
      </c>
      <c r="C581" s="5" t="s">
        <v>3</v>
      </c>
      <c r="D581" s="10">
        <f>D294</f>
        <v>57058.400000000001</v>
      </c>
      <c r="E581" s="10">
        <f t="shared" ref="E581:F581" si="295">E294</f>
        <v>57366.400000000001</v>
      </c>
      <c r="F581" s="10">
        <f t="shared" si="295"/>
        <v>68174.5</v>
      </c>
      <c r="K581" s="8"/>
      <c r="L581" s="8"/>
      <c r="M581" s="8"/>
    </row>
    <row r="582" spans="2:13" x14ac:dyDescent="0.2">
      <c r="B582" s="5" t="s">
        <v>16</v>
      </c>
      <c r="C582" s="5" t="s">
        <v>3</v>
      </c>
      <c r="D582" s="10">
        <f>D309</f>
        <v>594648.5</v>
      </c>
      <c r="E582" s="10">
        <f t="shared" ref="E582:F582" si="296">E309</f>
        <v>440206.39999999997</v>
      </c>
      <c r="F582" s="10">
        <f t="shared" si="296"/>
        <v>515511.19999999995</v>
      </c>
      <c r="K582" s="8"/>
      <c r="L582" s="8"/>
      <c r="M582" s="8"/>
    </row>
    <row r="583" spans="2:13" x14ac:dyDescent="0.2">
      <c r="B583" s="5" t="s">
        <v>17</v>
      </c>
      <c r="C583" s="5" t="s">
        <v>3</v>
      </c>
      <c r="D583" s="10">
        <f>D343</f>
        <v>37315.699999999997</v>
      </c>
      <c r="E583" s="10">
        <f t="shared" ref="E583:F583" si="297">E343</f>
        <v>38377.699999999997</v>
      </c>
      <c r="F583" s="10">
        <f t="shared" si="297"/>
        <v>38377.699999999997</v>
      </c>
      <c r="K583" s="8"/>
      <c r="L583" s="8"/>
      <c r="M583" s="8"/>
    </row>
    <row r="584" spans="2:13" x14ac:dyDescent="0.2">
      <c r="B584" s="5" t="s">
        <v>18</v>
      </c>
      <c r="C584" s="5" t="s">
        <v>3</v>
      </c>
      <c r="D584" s="10">
        <f>D351</f>
        <v>667061.39999999991</v>
      </c>
      <c r="E584" s="10">
        <f t="shared" ref="E584:F584" si="298">E351</f>
        <v>643476.20000000007</v>
      </c>
      <c r="F584" s="10">
        <f t="shared" si="298"/>
        <v>644776.39999999991</v>
      </c>
      <c r="K584" s="8"/>
      <c r="L584" s="8"/>
      <c r="M584" s="8"/>
    </row>
    <row r="585" spans="2:13" x14ac:dyDescent="0.2">
      <c r="B585" s="5" t="s">
        <v>321</v>
      </c>
      <c r="C585" s="5"/>
      <c r="D585" s="10">
        <f>D444</f>
        <v>2000</v>
      </c>
      <c r="E585" s="10">
        <f t="shared" ref="E585:F585" si="299">E444</f>
        <v>2000</v>
      </c>
      <c r="F585" s="10">
        <f t="shared" si="299"/>
        <v>2000</v>
      </c>
      <c r="K585" s="8"/>
      <c r="L585" s="8"/>
      <c r="M585" s="8"/>
    </row>
    <row r="586" spans="2:13" x14ac:dyDescent="0.2">
      <c r="B586" s="5" t="s">
        <v>330</v>
      </c>
      <c r="C586" s="5"/>
      <c r="D586" s="10">
        <f>D453</f>
        <v>5650</v>
      </c>
      <c r="E586" s="10">
        <f t="shared" ref="E586:F586" si="300">E453</f>
        <v>5650</v>
      </c>
      <c r="F586" s="10">
        <f t="shared" si="300"/>
        <v>5650</v>
      </c>
      <c r="K586" s="8"/>
      <c r="L586" s="8"/>
      <c r="M586" s="8"/>
    </row>
    <row r="587" spans="2:13" x14ac:dyDescent="0.2">
      <c r="B587" s="5" t="s">
        <v>498</v>
      </c>
      <c r="C587" s="5" t="s">
        <v>3</v>
      </c>
      <c r="D587" s="10">
        <f>D458</f>
        <v>1340292.1000000001</v>
      </c>
      <c r="E587" s="10">
        <f t="shared" ref="E587:F587" si="301">E458</f>
        <v>1424744.3000000003</v>
      </c>
      <c r="F587" s="10">
        <f t="shared" si="301"/>
        <v>1518297.9</v>
      </c>
      <c r="K587" s="8"/>
      <c r="L587" s="8"/>
      <c r="M587" s="8"/>
    </row>
    <row r="588" spans="2:13" x14ac:dyDescent="0.2">
      <c r="B588" s="5" t="s">
        <v>19</v>
      </c>
      <c r="C588" s="5" t="s">
        <v>3</v>
      </c>
      <c r="D588" s="10">
        <f>D514</f>
        <v>757650</v>
      </c>
      <c r="E588" s="10">
        <f t="shared" ref="E588:F588" si="302">E514</f>
        <v>651149.30000000005</v>
      </c>
      <c r="F588" s="10">
        <f t="shared" si="302"/>
        <v>1324695.7999999998</v>
      </c>
      <c r="K588" s="8"/>
      <c r="L588" s="8"/>
      <c r="M588" s="8"/>
    </row>
    <row r="589" spans="2:13" x14ac:dyDescent="0.2">
      <c r="B589" s="5" t="s">
        <v>3</v>
      </c>
      <c r="C589" s="5" t="s">
        <v>3</v>
      </c>
      <c r="D589" s="11">
        <f>SUM(D575:D588)</f>
        <v>11763891.5</v>
      </c>
      <c r="E589" s="11">
        <f t="shared" ref="E589:F589" si="303">SUM(E575:E588)</f>
        <v>10994199.700000003</v>
      </c>
      <c r="F589" s="11">
        <f t="shared" si="303"/>
        <v>11842829.099999998</v>
      </c>
    </row>
    <row r="593" spans="2:6" x14ac:dyDescent="0.2">
      <c r="B593" s="14" t="s">
        <v>22</v>
      </c>
      <c r="C593" s="12"/>
      <c r="D593" s="10">
        <f>D589-D588</f>
        <v>11006241.5</v>
      </c>
      <c r="E593" s="10">
        <f>E589-E588</f>
        <v>10343050.400000002</v>
      </c>
      <c r="F593" s="10">
        <f>F589-F588</f>
        <v>10518133.299999997</v>
      </c>
    </row>
    <row r="594" spans="2:6" x14ac:dyDescent="0.2">
      <c r="B594" s="14" t="s">
        <v>23</v>
      </c>
      <c r="C594" s="12"/>
      <c r="D594" s="15">
        <f>D593/D589</f>
        <v>0.93559529174508282</v>
      </c>
      <c r="E594" s="15">
        <f>E593/E589</f>
        <v>0.94077337889359969</v>
      </c>
      <c r="F594" s="15">
        <f>F593/F589</f>
        <v>0.88814363621949077</v>
      </c>
    </row>
    <row r="597" spans="2:6" x14ac:dyDescent="0.2">
      <c r="B597" s="22" t="s">
        <v>9</v>
      </c>
      <c r="C597" s="22" t="s">
        <v>3</v>
      </c>
      <c r="D597" s="7">
        <v>6130814.9000000004</v>
      </c>
      <c r="E597" s="7">
        <v>6279918.7000000002</v>
      </c>
      <c r="F597" s="7">
        <v>6273187.8000000007</v>
      </c>
    </row>
    <row r="598" spans="2:6" x14ac:dyDescent="0.2">
      <c r="B598" s="22" t="s">
        <v>10</v>
      </c>
      <c r="C598" s="22" t="s">
        <v>3</v>
      </c>
      <c r="D598" s="7">
        <v>1160888.1000000001</v>
      </c>
      <c r="E598" s="7">
        <v>928700.1</v>
      </c>
      <c r="F598" s="7">
        <v>930361.1</v>
      </c>
    </row>
    <row r="599" spans="2:6" x14ac:dyDescent="0.2">
      <c r="B599" s="22" t="s">
        <v>11</v>
      </c>
      <c r="C599" s="22" t="s">
        <v>3</v>
      </c>
      <c r="D599" s="7">
        <v>94047.4</v>
      </c>
      <c r="E599" s="7">
        <v>113532.2</v>
      </c>
      <c r="F599" s="7">
        <v>101474.1</v>
      </c>
    </row>
    <row r="600" spans="2:6" x14ac:dyDescent="0.2">
      <c r="B600" s="22" t="s">
        <v>12</v>
      </c>
      <c r="C600" s="22" t="s">
        <v>3</v>
      </c>
      <c r="D600" s="7">
        <v>668385.69999999995</v>
      </c>
      <c r="E600" s="7">
        <v>28198.2</v>
      </c>
      <c r="F600" s="7">
        <v>28198.2</v>
      </c>
    </row>
    <row r="601" spans="2:6" x14ac:dyDescent="0.2">
      <c r="B601" s="22" t="s">
        <v>13</v>
      </c>
      <c r="C601" s="22" t="s">
        <v>3</v>
      </c>
      <c r="D601" s="7">
        <v>96701.9</v>
      </c>
      <c r="E601" s="7">
        <v>98860.299999999988</v>
      </c>
      <c r="F601" s="7">
        <v>91858.299999999988</v>
      </c>
    </row>
    <row r="602" spans="2:6" x14ac:dyDescent="0.2">
      <c r="B602" s="22" t="s">
        <v>14</v>
      </c>
      <c r="C602" s="22" t="s">
        <v>3</v>
      </c>
      <c r="D602" s="7">
        <v>151377.4</v>
      </c>
      <c r="E602" s="7">
        <v>282019.90000000002</v>
      </c>
      <c r="F602" s="7">
        <v>300266.09999999998</v>
      </c>
    </row>
    <row r="603" spans="2:6" x14ac:dyDescent="0.2">
      <c r="B603" s="22" t="s">
        <v>15</v>
      </c>
      <c r="C603" s="22" t="s">
        <v>3</v>
      </c>
      <c r="D603" s="7">
        <v>57058.400000000001</v>
      </c>
      <c r="E603" s="7">
        <v>57366.400000000001</v>
      </c>
      <c r="F603" s="7">
        <v>68174.5</v>
      </c>
    </row>
    <row r="604" spans="2:6" x14ac:dyDescent="0.2">
      <c r="B604" s="22" t="s">
        <v>16</v>
      </c>
      <c r="C604" s="22" t="s">
        <v>3</v>
      </c>
      <c r="D604" s="7">
        <v>594648.5</v>
      </c>
      <c r="E604" s="7">
        <v>440206.4</v>
      </c>
      <c r="F604" s="7">
        <v>515511.2</v>
      </c>
    </row>
    <row r="605" spans="2:6" x14ac:dyDescent="0.2">
      <c r="B605" s="22" t="s">
        <v>17</v>
      </c>
      <c r="C605" s="22" t="s">
        <v>3</v>
      </c>
      <c r="D605" s="7">
        <v>37315.699999999997</v>
      </c>
      <c r="E605" s="7">
        <v>38377.699999999997</v>
      </c>
      <c r="F605" s="7">
        <v>38377.699999999997</v>
      </c>
    </row>
    <row r="606" spans="2:6" x14ac:dyDescent="0.2">
      <c r="B606" s="22" t="s">
        <v>18</v>
      </c>
      <c r="C606" s="22" t="s">
        <v>3</v>
      </c>
      <c r="D606" s="7">
        <v>667061.4</v>
      </c>
      <c r="E606" s="7">
        <v>643476.20000000007</v>
      </c>
      <c r="F606" s="7">
        <v>644776.4</v>
      </c>
    </row>
    <row r="607" spans="2:6" x14ac:dyDescent="0.2">
      <c r="B607" s="22" t="s">
        <v>321</v>
      </c>
      <c r="C607" s="22"/>
      <c r="D607" s="7">
        <v>2000</v>
      </c>
      <c r="E607" s="7">
        <v>2000</v>
      </c>
      <c r="F607" s="7">
        <v>2000</v>
      </c>
    </row>
    <row r="608" spans="2:6" x14ac:dyDescent="0.2">
      <c r="B608" s="22" t="s">
        <v>330</v>
      </c>
      <c r="C608" s="22"/>
      <c r="D608" s="7">
        <v>5650</v>
      </c>
      <c r="E608" s="7">
        <v>5650</v>
      </c>
      <c r="F608" s="7">
        <v>5650</v>
      </c>
    </row>
    <row r="609" spans="2:6" x14ac:dyDescent="0.2">
      <c r="B609" s="22" t="s">
        <v>498</v>
      </c>
      <c r="C609" s="22" t="s">
        <v>3</v>
      </c>
      <c r="D609" s="7">
        <v>1340292.0999999999</v>
      </c>
      <c r="E609" s="7">
        <v>1424744.3</v>
      </c>
      <c r="F609" s="7">
        <v>1518297.8999999997</v>
      </c>
    </row>
    <row r="610" spans="2:6" x14ac:dyDescent="0.2">
      <c r="B610" s="22" t="s">
        <v>19</v>
      </c>
      <c r="C610" s="22" t="s">
        <v>3</v>
      </c>
      <c r="D610" s="7">
        <v>757650</v>
      </c>
      <c r="E610" s="7">
        <v>651149.30000000005</v>
      </c>
      <c r="F610" s="7">
        <v>1324695.7999999998</v>
      </c>
    </row>
    <row r="611" spans="2:6" x14ac:dyDescent="0.2">
      <c r="B611" s="22" t="s">
        <v>3</v>
      </c>
      <c r="C611" s="22" t="s">
        <v>3</v>
      </c>
      <c r="D611" s="23">
        <f>SUM(D597:D610)</f>
        <v>11763891.5</v>
      </c>
      <c r="E611" s="23">
        <f t="shared" ref="E611:F611" si="304">SUM(E597:E610)</f>
        <v>10994199.700000003</v>
      </c>
      <c r="F611" s="23">
        <f t="shared" si="304"/>
        <v>11842829.100000001</v>
      </c>
    </row>
    <row r="612" spans="2:6" x14ac:dyDescent="0.2">
      <c r="B612" s="22" t="s">
        <v>9</v>
      </c>
      <c r="C612" s="12"/>
      <c r="D612" s="10">
        <f>D597-D575</f>
        <v>0</v>
      </c>
      <c r="E612" s="10">
        <f t="shared" ref="D612:F625" si="305">E597-E575</f>
        <v>0</v>
      </c>
      <c r="F612" s="10">
        <f t="shared" si="305"/>
        <v>0</v>
      </c>
    </row>
    <row r="613" spans="2:6" x14ac:dyDescent="0.2">
      <c r="B613" s="26" t="s">
        <v>10</v>
      </c>
      <c r="C613" s="27"/>
      <c r="D613" s="28">
        <f t="shared" si="305"/>
        <v>0</v>
      </c>
      <c r="E613" s="28">
        <f t="shared" si="305"/>
        <v>0</v>
      </c>
      <c r="F613" s="28">
        <f t="shared" si="305"/>
        <v>0</v>
      </c>
    </row>
    <row r="614" spans="2:6" x14ac:dyDescent="0.2">
      <c r="B614" s="26" t="s">
        <v>11</v>
      </c>
      <c r="C614" s="27"/>
      <c r="D614" s="28">
        <f t="shared" si="305"/>
        <v>0</v>
      </c>
      <c r="E614" s="28">
        <f t="shared" si="305"/>
        <v>0</v>
      </c>
      <c r="F614" s="28">
        <f t="shared" si="305"/>
        <v>0</v>
      </c>
    </row>
    <row r="615" spans="2:6" x14ac:dyDescent="0.2">
      <c r="B615" s="26" t="s">
        <v>12</v>
      </c>
      <c r="C615" s="27"/>
      <c r="D615" s="28">
        <f t="shared" si="305"/>
        <v>0</v>
      </c>
      <c r="E615" s="28">
        <f t="shared" si="305"/>
        <v>0</v>
      </c>
      <c r="F615" s="28">
        <f t="shared" si="305"/>
        <v>0</v>
      </c>
    </row>
    <row r="616" spans="2:6" x14ac:dyDescent="0.2">
      <c r="B616" s="26" t="s">
        <v>13</v>
      </c>
      <c r="C616" s="27"/>
      <c r="D616" s="28">
        <f t="shared" si="305"/>
        <v>0</v>
      </c>
      <c r="E616" s="28">
        <f t="shared" si="305"/>
        <v>0</v>
      </c>
      <c r="F616" s="28">
        <f t="shared" si="305"/>
        <v>0</v>
      </c>
    </row>
    <row r="617" spans="2:6" x14ac:dyDescent="0.2">
      <c r="B617" s="26" t="s">
        <v>14</v>
      </c>
      <c r="C617" s="27"/>
      <c r="D617" s="28">
        <f t="shared" si="305"/>
        <v>0</v>
      </c>
      <c r="E617" s="28">
        <f t="shared" si="305"/>
        <v>0</v>
      </c>
      <c r="F617" s="28">
        <f t="shared" si="305"/>
        <v>0</v>
      </c>
    </row>
    <row r="618" spans="2:6" x14ac:dyDescent="0.2">
      <c r="B618" s="26" t="s">
        <v>15</v>
      </c>
      <c r="C618" s="27"/>
      <c r="D618" s="28">
        <f t="shared" si="305"/>
        <v>0</v>
      </c>
      <c r="E618" s="28">
        <f t="shared" si="305"/>
        <v>0</v>
      </c>
      <c r="F618" s="28">
        <f t="shared" si="305"/>
        <v>0</v>
      </c>
    </row>
    <row r="619" spans="2:6" x14ac:dyDescent="0.2">
      <c r="B619" s="26" t="s">
        <v>16</v>
      </c>
      <c r="C619" s="27"/>
      <c r="D619" s="28">
        <f t="shared" si="305"/>
        <v>0</v>
      </c>
      <c r="E619" s="28">
        <f t="shared" si="305"/>
        <v>0</v>
      </c>
      <c r="F619" s="28">
        <f t="shared" si="305"/>
        <v>0</v>
      </c>
    </row>
    <row r="620" spans="2:6" x14ac:dyDescent="0.2">
      <c r="B620" s="26" t="s">
        <v>17</v>
      </c>
      <c r="C620" s="27"/>
      <c r="D620" s="28">
        <f t="shared" si="305"/>
        <v>0</v>
      </c>
      <c r="E620" s="28">
        <f t="shared" si="305"/>
        <v>0</v>
      </c>
      <c r="F620" s="28">
        <f t="shared" si="305"/>
        <v>0</v>
      </c>
    </row>
    <row r="621" spans="2:6" x14ac:dyDescent="0.2">
      <c r="B621" s="26" t="s">
        <v>18</v>
      </c>
      <c r="C621" s="27"/>
      <c r="D621" s="28">
        <f t="shared" si="305"/>
        <v>0</v>
      </c>
      <c r="E621" s="28">
        <f t="shared" si="305"/>
        <v>0</v>
      </c>
      <c r="F621" s="28">
        <f t="shared" si="305"/>
        <v>0</v>
      </c>
    </row>
    <row r="622" spans="2:6" x14ac:dyDescent="0.2">
      <c r="B622" s="26" t="s">
        <v>321</v>
      </c>
      <c r="C622" s="27"/>
      <c r="D622" s="28">
        <f t="shared" si="305"/>
        <v>0</v>
      </c>
      <c r="E622" s="28">
        <f t="shared" si="305"/>
        <v>0</v>
      </c>
      <c r="F622" s="28">
        <f t="shared" si="305"/>
        <v>0</v>
      </c>
    </row>
    <row r="623" spans="2:6" x14ac:dyDescent="0.2">
      <c r="B623" s="26" t="s">
        <v>330</v>
      </c>
      <c r="C623" s="27"/>
      <c r="D623" s="28">
        <f t="shared" si="305"/>
        <v>0</v>
      </c>
      <c r="E623" s="28">
        <f t="shared" si="305"/>
        <v>0</v>
      </c>
      <c r="F623" s="28">
        <f t="shared" si="305"/>
        <v>0</v>
      </c>
    </row>
    <row r="624" spans="2:6" x14ac:dyDescent="0.2">
      <c r="B624" s="26" t="s">
        <v>498</v>
      </c>
      <c r="C624" s="27"/>
      <c r="D624" s="28">
        <f t="shared" si="305"/>
        <v>0</v>
      </c>
      <c r="E624" s="28">
        <f t="shared" si="305"/>
        <v>0</v>
      </c>
      <c r="F624" s="28">
        <f t="shared" si="305"/>
        <v>0</v>
      </c>
    </row>
    <row r="625" spans="2:6" x14ac:dyDescent="0.2">
      <c r="B625" s="26" t="s">
        <v>19</v>
      </c>
      <c r="C625" s="27"/>
      <c r="D625" s="28">
        <f t="shared" si="305"/>
        <v>0</v>
      </c>
      <c r="E625" s="28">
        <f t="shared" si="305"/>
        <v>0</v>
      </c>
      <c r="F625" s="28">
        <f t="shared" si="305"/>
        <v>0</v>
      </c>
    </row>
    <row r="626" spans="2:6" x14ac:dyDescent="0.2">
      <c r="B626" s="26" t="s">
        <v>3</v>
      </c>
      <c r="C626" s="27"/>
      <c r="D626" s="28">
        <f t="shared" ref="D626:F626" si="306">D611-D589</f>
        <v>0</v>
      </c>
      <c r="E626" s="28">
        <f t="shared" si="306"/>
        <v>0</v>
      </c>
      <c r="F626" s="28">
        <f t="shared" si="306"/>
        <v>0</v>
      </c>
    </row>
    <row r="627" spans="2:6" x14ac:dyDescent="0.2">
      <c r="D627" s="24"/>
      <c r="E627" s="24"/>
      <c r="F627" s="24"/>
    </row>
    <row r="628" spans="2:6" x14ac:dyDescent="0.2">
      <c r="D628" s="24"/>
      <c r="E628" s="24"/>
      <c r="F628" s="24"/>
    </row>
    <row r="629" spans="2:6" x14ac:dyDescent="0.2">
      <c r="D629" s="24"/>
      <c r="E629" s="24"/>
      <c r="F629" s="24"/>
    </row>
    <row r="630" spans="2:6" x14ac:dyDescent="0.2">
      <c r="D630" s="24"/>
      <c r="E630" s="24"/>
      <c r="F630" s="24"/>
    </row>
    <row r="631" spans="2:6" x14ac:dyDescent="0.2">
      <c r="D631" s="24"/>
      <c r="E631" s="24"/>
      <c r="F631" s="24"/>
    </row>
  </sheetData>
  <autoFilter ref="A8:O569"/>
  <mergeCells count="5">
    <mergeCell ref="A2:F2"/>
    <mergeCell ref="A3:F3"/>
    <mergeCell ref="A4:F4"/>
    <mergeCell ref="A6:F6"/>
    <mergeCell ref="A1:F1"/>
  </mergeCells>
  <pageMargins left="0.39370078740157483" right="0.19685039370078741" top="0.39370078740157483" bottom="0.39370078740157483" header="0.11811023622047245" footer="0.11811023622047245"/>
  <pageSetup paperSize="9" scale="86" firstPageNumber="11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2"/>
  <sheetViews>
    <sheetView tabSelected="1" view="pageBreakPreview" zoomScale="95" zoomScaleNormal="85" zoomScaleSheetLayoutView="95" workbookViewId="0">
      <selection activeCell="A4" sqref="A4:F4"/>
    </sheetView>
  </sheetViews>
  <sheetFormatPr defaultRowHeight="12.75" x14ac:dyDescent="0.2"/>
  <cols>
    <col min="1" max="1" width="72.1640625" style="1" customWidth="1"/>
    <col min="2" max="2" width="12.83203125" style="1" bestFit="1" customWidth="1"/>
    <col min="3" max="3" width="5" style="1" bestFit="1" customWidth="1"/>
    <col min="4" max="6" width="12" style="1" customWidth="1"/>
    <col min="7" max="7" width="2.33203125" style="1" customWidth="1"/>
    <col min="8" max="8" width="13.33203125" style="1" customWidth="1"/>
    <col min="9" max="16384" width="9.33203125" style="1"/>
  </cols>
  <sheetData>
    <row r="1" spans="1:8" x14ac:dyDescent="0.2">
      <c r="A1" s="54" t="s">
        <v>0</v>
      </c>
      <c r="B1" s="54"/>
      <c r="C1" s="54"/>
      <c r="D1" s="54"/>
      <c r="E1" s="54"/>
      <c r="F1" s="54"/>
    </row>
    <row r="2" spans="1:8" x14ac:dyDescent="0.2">
      <c r="A2" s="54" t="s">
        <v>1</v>
      </c>
      <c r="B2" s="54"/>
      <c r="C2" s="54"/>
      <c r="D2" s="54"/>
      <c r="E2" s="54"/>
      <c r="F2" s="54"/>
    </row>
    <row r="3" spans="1:8" x14ac:dyDescent="0.2">
      <c r="A3" s="54" t="s">
        <v>2</v>
      </c>
      <c r="B3" s="54"/>
      <c r="C3" s="54"/>
      <c r="D3" s="54"/>
      <c r="E3" s="54"/>
      <c r="F3" s="54"/>
    </row>
    <row r="4" spans="1:8" x14ac:dyDescent="0.2">
      <c r="A4" s="54" t="s">
        <v>643</v>
      </c>
      <c r="B4" s="54"/>
      <c r="C4" s="54"/>
      <c r="D4" s="54"/>
      <c r="E4" s="54"/>
      <c r="F4" s="54"/>
    </row>
    <row r="5" spans="1:8" x14ac:dyDescent="0.2">
      <c r="A5" s="54"/>
      <c r="B5" s="54"/>
      <c r="C5" s="54"/>
      <c r="D5" s="54"/>
      <c r="E5" s="54"/>
      <c r="F5" s="54"/>
    </row>
    <row r="6" spans="1:8" x14ac:dyDescent="0.2">
      <c r="A6" s="54" t="s">
        <v>638</v>
      </c>
      <c r="B6" s="54"/>
      <c r="C6" s="54"/>
      <c r="D6" s="54"/>
      <c r="E6" s="54"/>
      <c r="F6" s="54"/>
      <c r="G6" s="35"/>
      <c r="H6" s="35"/>
    </row>
    <row r="7" spans="1:8" x14ac:dyDescent="0.2">
      <c r="A7" s="54" t="s">
        <v>1</v>
      </c>
      <c r="B7" s="54"/>
      <c r="C7" s="54"/>
      <c r="D7" s="54"/>
      <c r="E7" s="54"/>
      <c r="F7" s="54"/>
      <c r="G7" s="35"/>
      <c r="H7" s="35"/>
    </row>
    <row r="8" spans="1:8" x14ac:dyDescent="0.2">
      <c r="A8" s="54" t="s">
        <v>2</v>
      </c>
      <c r="B8" s="54"/>
      <c r="C8" s="54"/>
      <c r="D8" s="54"/>
      <c r="E8" s="54"/>
      <c r="F8" s="54"/>
      <c r="G8" s="35"/>
      <c r="H8" s="35"/>
    </row>
    <row r="9" spans="1:8" x14ac:dyDescent="0.2">
      <c r="A9" s="54" t="s">
        <v>639</v>
      </c>
      <c r="B9" s="54"/>
      <c r="C9" s="54"/>
      <c r="D9" s="54"/>
      <c r="E9" s="54"/>
      <c r="F9" s="54"/>
      <c r="G9" s="35"/>
      <c r="H9" s="35"/>
    </row>
    <row r="11" spans="1:8" ht="45.75" customHeight="1" x14ac:dyDescent="0.2">
      <c r="A11" s="55" t="s">
        <v>597</v>
      </c>
      <c r="B11" s="55"/>
      <c r="C11" s="55"/>
      <c r="D11" s="55"/>
      <c r="E11" s="55"/>
      <c r="F11" s="55"/>
      <c r="G11" s="36"/>
      <c r="H11" s="36"/>
    </row>
    <row r="12" spans="1:8" x14ac:dyDescent="0.2">
      <c r="A12" s="1" t="s">
        <v>3</v>
      </c>
      <c r="F12" s="2" t="s">
        <v>4</v>
      </c>
      <c r="G12" s="2"/>
      <c r="H12" s="2"/>
    </row>
    <row r="13" spans="1:8" s="4" customFormat="1" ht="11.25" x14ac:dyDescent="0.2">
      <c r="A13" s="44" t="s">
        <v>5</v>
      </c>
      <c r="B13" s="44" t="s">
        <v>6</v>
      </c>
      <c r="C13" s="44" t="s">
        <v>7</v>
      </c>
      <c r="D13" s="44" t="s">
        <v>24</v>
      </c>
      <c r="E13" s="44" t="s">
        <v>546</v>
      </c>
      <c r="F13" s="44" t="s">
        <v>553</v>
      </c>
      <c r="G13" s="37"/>
      <c r="H13" s="37"/>
    </row>
    <row r="14" spans="1:8" x14ac:dyDescent="0.2">
      <c r="A14" s="48" t="s">
        <v>25</v>
      </c>
      <c r="B14" s="49" t="s">
        <v>9</v>
      </c>
      <c r="C14" s="49" t="s">
        <v>3</v>
      </c>
      <c r="D14" s="50">
        <v>7501244.1000000015</v>
      </c>
      <c r="E14" s="50">
        <v>7548869.5999999996</v>
      </c>
      <c r="F14" s="50">
        <v>7148951.6999999993</v>
      </c>
      <c r="G14" s="33"/>
      <c r="H14" s="33"/>
    </row>
    <row r="15" spans="1:8" x14ac:dyDescent="0.2">
      <c r="A15" s="45" t="s">
        <v>26</v>
      </c>
      <c r="B15" s="46" t="s">
        <v>27</v>
      </c>
      <c r="C15" s="46" t="s">
        <v>3</v>
      </c>
      <c r="D15" s="47">
        <v>2791257.3000000003</v>
      </c>
      <c r="E15" s="47">
        <v>2875878.9</v>
      </c>
      <c r="F15" s="47">
        <v>2878154.6</v>
      </c>
      <c r="G15" s="33"/>
      <c r="H15" s="33"/>
    </row>
    <row r="16" spans="1:8" ht="56.25" x14ac:dyDescent="0.2">
      <c r="A16" s="45" t="s">
        <v>28</v>
      </c>
      <c r="B16" s="46" t="s">
        <v>29</v>
      </c>
      <c r="C16" s="46" t="s">
        <v>3</v>
      </c>
      <c r="D16" s="47">
        <v>120352.9</v>
      </c>
      <c r="E16" s="47">
        <v>120352.9</v>
      </c>
      <c r="F16" s="47">
        <v>120352.9</v>
      </c>
      <c r="G16" s="33"/>
      <c r="H16" s="33"/>
    </row>
    <row r="17" spans="1:8" ht="45" x14ac:dyDescent="0.2">
      <c r="A17" s="45" t="s">
        <v>30</v>
      </c>
      <c r="B17" s="46" t="s">
        <v>31</v>
      </c>
      <c r="C17" s="46" t="s">
        <v>3</v>
      </c>
      <c r="D17" s="47">
        <v>120352.9</v>
      </c>
      <c r="E17" s="47">
        <v>120352.9</v>
      </c>
      <c r="F17" s="47">
        <v>120352.9</v>
      </c>
      <c r="G17" s="33"/>
      <c r="H17" s="33"/>
    </row>
    <row r="18" spans="1:8" x14ac:dyDescent="0.2">
      <c r="A18" s="45" t="s">
        <v>32</v>
      </c>
      <c r="B18" s="46" t="s">
        <v>31</v>
      </c>
      <c r="C18" s="46" t="s">
        <v>33</v>
      </c>
      <c r="D18" s="47">
        <v>1852.9</v>
      </c>
      <c r="E18" s="47">
        <v>1852.9</v>
      </c>
      <c r="F18" s="47">
        <v>1852.9</v>
      </c>
      <c r="G18" s="33"/>
      <c r="H18" s="33"/>
    </row>
    <row r="19" spans="1:8" ht="22.5" x14ac:dyDescent="0.2">
      <c r="A19" s="45" t="s">
        <v>34</v>
      </c>
      <c r="B19" s="46" t="s">
        <v>31</v>
      </c>
      <c r="C19" s="46" t="s">
        <v>35</v>
      </c>
      <c r="D19" s="47">
        <v>118500</v>
      </c>
      <c r="E19" s="47">
        <v>118500</v>
      </c>
      <c r="F19" s="47">
        <v>118500</v>
      </c>
      <c r="G19" s="33"/>
      <c r="H19" s="33"/>
    </row>
    <row r="20" spans="1:8" ht="33.75" x14ac:dyDescent="0.2">
      <c r="A20" s="45" t="s">
        <v>38</v>
      </c>
      <c r="B20" s="46" t="s">
        <v>39</v>
      </c>
      <c r="C20" s="46" t="s">
        <v>3</v>
      </c>
      <c r="D20" s="47">
        <v>3600</v>
      </c>
      <c r="E20" s="47">
        <v>5000</v>
      </c>
      <c r="F20" s="47">
        <v>5000</v>
      </c>
      <c r="G20" s="33"/>
      <c r="H20" s="33"/>
    </row>
    <row r="21" spans="1:8" ht="33.75" x14ac:dyDescent="0.2">
      <c r="A21" s="45" t="s">
        <v>40</v>
      </c>
      <c r="B21" s="46" t="s">
        <v>359</v>
      </c>
      <c r="C21" s="46" t="s">
        <v>3</v>
      </c>
      <c r="D21" s="47">
        <v>3600</v>
      </c>
      <c r="E21" s="47">
        <v>5000</v>
      </c>
      <c r="F21" s="47">
        <v>5000</v>
      </c>
      <c r="G21" s="33"/>
      <c r="H21" s="33"/>
    </row>
    <row r="22" spans="1:8" x14ac:dyDescent="0.2">
      <c r="A22" s="45" t="s">
        <v>41</v>
      </c>
      <c r="B22" s="46" t="s">
        <v>359</v>
      </c>
      <c r="C22" s="46" t="s">
        <v>42</v>
      </c>
      <c r="D22" s="47">
        <v>3600</v>
      </c>
      <c r="E22" s="47">
        <v>5000</v>
      </c>
      <c r="F22" s="47">
        <v>5000</v>
      </c>
      <c r="G22" s="33"/>
      <c r="H22" s="33"/>
    </row>
    <row r="23" spans="1:8" ht="22.5" x14ac:dyDescent="0.2">
      <c r="A23" s="45" t="s">
        <v>43</v>
      </c>
      <c r="B23" s="46" t="s">
        <v>44</v>
      </c>
      <c r="C23" s="46" t="s">
        <v>3</v>
      </c>
      <c r="D23" s="47">
        <v>298080</v>
      </c>
      <c r="E23" s="47">
        <v>379536.2</v>
      </c>
      <c r="F23" s="47">
        <v>381812</v>
      </c>
      <c r="G23" s="33"/>
      <c r="H23" s="33"/>
    </row>
    <row r="24" spans="1:8" ht="22.5" x14ac:dyDescent="0.2">
      <c r="A24" s="45" t="s">
        <v>46</v>
      </c>
      <c r="B24" s="46" t="s">
        <v>47</v>
      </c>
      <c r="C24" s="46" t="s">
        <v>3</v>
      </c>
      <c r="D24" s="47">
        <v>271.89999999999998</v>
      </c>
      <c r="E24" s="47">
        <v>271.89999999999998</v>
      </c>
      <c r="F24" s="47">
        <v>271.89999999999998</v>
      </c>
      <c r="G24" s="33"/>
      <c r="H24" s="33"/>
    </row>
    <row r="25" spans="1:8" ht="22.5" x14ac:dyDescent="0.2">
      <c r="A25" s="45" t="s">
        <v>34</v>
      </c>
      <c r="B25" s="46" t="s">
        <v>47</v>
      </c>
      <c r="C25" s="46" t="s">
        <v>35</v>
      </c>
      <c r="D25" s="47">
        <v>271.89999999999998</v>
      </c>
      <c r="E25" s="47">
        <v>271.89999999999998</v>
      </c>
      <c r="F25" s="47">
        <v>271.89999999999998</v>
      </c>
      <c r="G25" s="33"/>
      <c r="H25" s="33"/>
    </row>
    <row r="26" spans="1:8" ht="33.75" x14ac:dyDescent="0.2">
      <c r="A26" s="45" t="s">
        <v>360</v>
      </c>
      <c r="B26" s="46" t="s">
        <v>48</v>
      </c>
      <c r="C26" s="46" t="s">
        <v>3</v>
      </c>
      <c r="D26" s="47">
        <v>7778.8</v>
      </c>
      <c r="E26" s="47">
        <v>7931.4</v>
      </c>
      <c r="F26" s="47">
        <v>7931.4</v>
      </c>
      <c r="G26" s="33"/>
      <c r="H26" s="33"/>
    </row>
    <row r="27" spans="1:8" ht="22.5" x14ac:dyDescent="0.2">
      <c r="A27" s="45" t="s">
        <v>34</v>
      </c>
      <c r="B27" s="46" t="s">
        <v>48</v>
      </c>
      <c r="C27" s="46" t="s">
        <v>35</v>
      </c>
      <c r="D27" s="47">
        <v>7778.8</v>
      </c>
      <c r="E27" s="47">
        <v>7931.4</v>
      </c>
      <c r="F27" s="47">
        <v>7931.4</v>
      </c>
      <c r="G27" s="33"/>
      <c r="H27" s="33"/>
    </row>
    <row r="28" spans="1:8" ht="22.5" x14ac:dyDescent="0.2">
      <c r="A28" s="45" t="s">
        <v>45</v>
      </c>
      <c r="B28" s="46" t="s">
        <v>361</v>
      </c>
      <c r="C28" s="46" t="s">
        <v>3</v>
      </c>
      <c r="D28" s="47">
        <v>290029.3</v>
      </c>
      <c r="E28" s="47">
        <v>371332.9</v>
      </c>
      <c r="F28" s="47">
        <v>373608.7</v>
      </c>
      <c r="G28" s="33"/>
      <c r="H28" s="33"/>
    </row>
    <row r="29" spans="1:8" ht="22.5" x14ac:dyDescent="0.2">
      <c r="A29" s="45" t="s">
        <v>34</v>
      </c>
      <c r="B29" s="46" t="s">
        <v>361</v>
      </c>
      <c r="C29" s="46" t="s">
        <v>35</v>
      </c>
      <c r="D29" s="47">
        <v>290029.3</v>
      </c>
      <c r="E29" s="47">
        <v>371332.9</v>
      </c>
      <c r="F29" s="47">
        <v>373608.7</v>
      </c>
      <c r="G29" s="33"/>
      <c r="H29" s="33"/>
    </row>
    <row r="30" spans="1:8" ht="22.5" x14ac:dyDescent="0.2">
      <c r="A30" s="45" t="s">
        <v>49</v>
      </c>
      <c r="B30" s="46" t="s">
        <v>50</v>
      </c>
      <c r="C30" s="46" t="s">
        <v>3</v>
      </c>
      <c r="D30" s="47">
        <v>32479.4</v>
      </c>
      <c r="E30" s="47">
        <v>37041.5</v>
      </c>
      <c r="F30" s="47">
        <v>37041.4</v>
      </c>
      <c r="G30" s="33"/>
      <c r="H30" s="33"/>
    </row>
    <row r="31" spans="1:8" ht="22.5" x14ac:dyDescent="0.2">
      <c r="A31" s="45" t="s">
        <v>52</v>
      </c>
      <c r="B31" s="46" t="s">
        <v>53</v>
      </c>
      <c r="C31" s="46" t="s">
        <v>3</v>
      </c>
      <c r="D31" s="47">
        <v>16913.400000000001</v>
      </c>
      <c r="E31" s="47">
        <v>21475.5</v>
      </c>
      <c r="F31" s="47">
        <v>21475.4</v>
      </c>
      <c r="G31" s="33"/>
      <c r="H31" s="33"/>
    </row>
    <row r="32" spans="1:8" ht="22.5" x14ac:dyDescent="0.2">
      <c r="A32" s="45" t="s">
        <v>34</v>
      </c>
      <c r="B32" s="46" t="s">
        <v>53</v>
      </c>
      <c r="C32" s="46" t="s">
        <v>35</v>
      </c>
      <c r="D32" s="47">
        <v>16913.400000000001</v>
      </c>
      <c r="E32" s="47">
        <v>21475.5</v>
      </c>
      <c r="F32" s="47">
        <v>21475.4</v>
      </c>
      <c r="G32" s="38"/>
      <c r="H32" s="39"/>
    </row>
    <row r="33" spans="1:8" ht="22.5" x14ac:dyDescent="0.2">
      <c r="A33" s="45" t="s">
        <v>555</v>
      </c>
      <c r="B33" s="46" t="s">
        <v>556</v>
      </c>
      <c r="C33" s="46" t="s">
        <v>3</v>
      </c>
      <c r="D33" s="47">
        <v>88.9</v>
      </c>
      <c r="E33" s="47">
        <v>88.9</v>
      </c>
      <c r="F33" s="47">
        <v>88.9</v>
      </c>
      <c r="G33" s="33"/>
      <c r="H33" s="33"/>
    </row>
    <row r="34" spans="1:8" ht="22.5" x14ac:dyDescent="0.2">
      <c r="A34" s="45" t="s">
        <v>34</v>
      </c>
      <c r="B34" s="46" t="s">
        <v>556</v>
      </c>
      <c r="C34" s="46" t="s">
        <v>35</v>
      </c>
      <c r="D34" s="47">
        <v>88.9</v>
      </c>
      <c r="E34" s="47">
        <v>88.9</v>
      </c>
      <c r="F34" s="47">
        <v>88.9</v>
      </c>
      <c r="G34" s="33"/>
      <c r="H34" s="33"/>
    </row>
    <row r="35" spans="1:8" ht="22.5" x14ac:dyDescent="0.2">
      <c r="A35" s="45" t="s">
        <v>51</v>
      </c>
      <c r="B35" s="46" t="s">
        <v>362</v>
      </c>
      <c r="C35" s="46" t="s">
        <v>3</v>
      </c>
      <c r="D35" s="47">
        <v>15477.1</v>
      </c>
      <c r="E35" s="47">
        <v>15477.1</v>
      </c>
      <c r="F35" s="47">
        <v>15477.1</v>
      </c>
      <c r="G35" s="33"/>
      <c r="H35" s="33"/>
    </row>
    <row r="36" spans="1:8" ht="22.5" x14ac:dyDescent="0.2">
      <c r="A36" s="45" t="s">
        <v>34</v>
      </c>
      <c r="B36" s="46" t="s">
        <v>362</v>
      </c>
      <c r="C36" s="46" t="s">
        <v>35</v>
      </c>
      <c r="D36" s="47">
        <v>15477.1</v>
      </c>
      <c r="E36" s="47">
        <v>15477.1</v>
      </c>
      <c r="F36" s="47">
        <v>15477.1</v>
      </c>
      <c r="G36" s="33"/>
      <c r="H36" s="33"/>
    </row>
    <row r="37" spans="1:8" x14ac:dyDescent="0.2">
      <c r="A37" s="45" t="s">
        <v>577</v>
      </c>
      <c r="B37" s="46" t="s">
        <v>599</v>
      </c>
      <c r="C37" s="46" t="s">
        <v>3</v>
      </c>
      <c r="D37" s="47">
        <v>2796.7</v>
      </c>
      <c r="E37" s="47">
        <v>0</v>
      </c>
      <c r="F37" s="47">
        <v>0</v>
      </c>
      <c r="G37" s="33"/>
      <c r="H37" s="33"/>
    </row>
    <row r="38" spans="1:8" ht="22.5" x14ac:dyDescent="0.2">
      <c r="A38" s="45" t="s">
        <v>555</v>
      </c>
      <c r="B38" s="46" t="s">
        <v>600</v>
      </c>
      <c r="C38" s="46" t="s">
        <v>3</v>
      </c>
      <c r="D38" s="47">
        <v>1777.8</v>
      </c>
      <c r="E38" s="47">
        <v>0</v>
      </c>
      <c r="F38" s="47">
        <v>0</v>
      </c>
      <c r="G38" s="33"/>
      <c r="H38" s="33"/>
    </row>
    <row r="39" spans="1:8" ht="22.5" x14ac:dyDescent="0.2">
      <c r="A39" s="45" t="s">
        <v>34</v>
      </c>
      <c r="B39" s="46" t="s">
        <v>600</v>
      </c>
      <c r="C39" s="46" t="s">
        <v>35</v>
      </c>
      <c r="D39" s="47">
        <v>1777.8</v>
      </c>
      <c r="E39" s="47">
        <v>0</v>
      </c>
      <c r="F39" s="47">
        <v>0</v>
      </c>
      <c r="G39" s="33"/>
      <c r="H39" s="33"/>
    </row>
    <row r="40" spans="1:8" x14ac:dyDescent="0.2">
      <c r="A40" s="45" t="s">
        <v>579</v>
      </c>
      <c r="B40" s="46" t="s">
        <v>601</v>
      </c>
      <c r="C40" s="46" t="s">
        <v>3</v>
      </c>
      <c r="D40" s="47">
        <v>468.9</v>
      </c>
      <c r="E40" s="47">
        <v>0</v>
      </c>
      <c r="F40" s="47">
        <v>0</v>
      </c>
      <c r="G40" s="33"/>
      <c r="H40" s="33"/>
    </row>
    <row r="41" spans="1:8" ht="22.5" x14ac:dyDescent="0.2">
      <c r="A41" s="45" t="s">
        <v>34</v>
      </c>
      <c r="B41" s="46" t="s">
        <v>601</v>
      </c>
      <c r="C41" s="46" t="s">
        <v>35</v>
      </c>
      <c r="D41" s="47">
        <v>468.9</v>
      </c>
      <c r="E41" s="47">
        <v>0</v>
      </c>
      <c r="F41" s="47">
        <v>0</v>
      </c>
      <c r="G41" s="33"/>
      <c r="H41" s="33"/>
    </row>
    <row r="42" spans="1:8" ht="22.5" x14ac:dyDescent="0.2">
      <c r="A42" s="45" t="s">
        <v>602</v>
      </c>
      <c r="B42" s="46" t="s">
        <v>603</v>
      </c>
      <c r="C42" s="46" t="s">
        <v>3</v>
      </c>
      <c r="D42" s="47">
        <v>550</v>
      </c>
      <c r="E42" s="47">
        <v>0</v>
      </c>
      <c r="F42" s="47">
        <v>0</v>
      </c>
      <c r="G42" s="33"/>
      <c r="H42" s="40"/>
    </row>
    <row r="43" spans="1:8" ht="22.5" x14ac:dyDescent="0.2">
      <c r="A43" s="45" t="s">
        <v>34</v>
      </c>
      <c r="B43" s="46" t="s">
        <v>603</v>
      </c>
      <c r="C43" s="46" t="s">
        <v>35</v>
      </c>
      <c r="D43" s="47">
        <v>550</v>
      </c>
      <c r="E43" s="47">
        <v>0</v>
      </c>
      <c r="F43" s="47">
        <v>0</v>
      </c>
      <c r="G43" s="33"/>
      <c r="H43" s="33"/>
    </row>
    <row r="44" spans="1:8" ht="56.25" x14ac:dyDescent="0.2">
      <c r="A44" s="45" t="s">
        <v>54</v>
      </c>
      <c r="B44" s="46" t="s">
        <v>55</v>
      </c>
      <c r="C44" s="46" t="s">
        <v>3</v>
      </c>
      <c r="D44" s="47">
        <v>2337.6999999999998</v>
      </c>
      <c r="E44" s="47">
        <v>2337.6999999999998</v>
      </c>
      <c r="F44" s="47">
        <v>2337.6999999999998</v>
      </c>
      <c r="G44" s="33"/>
      <c r="H44" s="33"/>
    </row>
    <row r="45" spans="1:8" ht="56.25" x14ac:dyDescent="0.2">
      <c r="A45" s="45" t="s">
        <v>56</v>
      </c>
      <c r="B45" s="46" t="s">
        <v>57</v>
      </c>
      <c r="C45" s="46" t="s">
        <v>3</v>
      </c>
      <c r="D45" s="47">
        <v>2337.6999999999998</v>
      </c>
      <c r="E45" s="47">
        <v>2337.6999999999998</v>
      </c>
      <c r="F45" s="47">
        <v>2337.6999999999998</v>
      </c>
      <c r="G45" s="33"/>
      <c r="H45" s="33"/>
    </row>
    <row r="46" spans="1:8" ht="22.5" x14ac:dyDescent="0.2">
      <c r="A46" s="45" t="s">
        <v>34</v>
      </c>
      <c r="B46" s="46" t="s">
        <v>57</v>
      </c>
      <c r="C46" s="46" t="s">
        <v>35</v>
      </c>
      <c r="D46" s="47">
        <v>2337.6999999999998</v>
      </c>
      <c r="E46" s="47">
        <v>2337.6999999999998</v>
      </c>
      <c r="F46" s="47">
        <v>2337.6999999999998</v>
      </c>
      <c r="G46" s="33"/>
      <c r="H46" s="40"/>
    </row>
    <row r="47" spans="1:8" ht="33.75" x14ac:dyDescent="0.2">
      <c r="A47" s="45" t="s">
        <v>58</v>
      </c>
      <c r="B47" s="46" t="s">
        <v>59</v>
      </c>
      <c r="C47" s="46" t="s">
        <v>3</v>
      </c>
      <c r="D47" s="47">
        <v>2331610.6</v>
      </c>
      <c r="E47" s="47">
        <v>2331610.6</v>
      </c>
      <c r="F47" s="47">
        <v>2331610.6</v>
      </c>
      <c r="G47" s="33"/>
      <c r="H47" s="33"/>
    </row>
    <row r="48" spans="1:8" ht="22.5" x14ac:dyDescent="0.2">
      <c r="A48" s="45" t="s">
        <v>60</v>
      </c>
      <c r="B48" s="46" t="s">
        <v>61</v>
      </c>
      <c r="C48" s="46" t="s">
        <v>3</v>
      </c>
      <c r="D48" s="47">
        <v>2331610.6</v>
      </c>
      <c r="E48" s="47">
        <v>2331610.6</v>
      </c>
      <c r="F48" s="47">
        <v>2331610.6</v>
      </c>
      <c r="G48" s="33"/>
      <c r="H48" s="33"/>
    </row>
    <row r="49" spans="1:8" ht="22.5" x14ac:dyDescent="0.2">
      <c r="A49" s="45" t="s">
        <v>34</v>
      </c>
      <c r="B49" s="46" t="s">
        <v>61</v>
      </c>
      <c r="C49" s="46" t="s">
        <v>35</v>
      </c>
      <c r="D49" s="47">
        <v>2331610.6</v>
      </c>
      <c r="E49" s="47">
        <v>2331610.6</v>
      </c>
      <c r="F49" s="47">
        <v>2331610.6</v>
      </c>
      <c r="G49" s="33"/>
      <c r="H49" s="33"/>
    </row>
    <row r="50" spans="1:8" x14ac:dyDescent="0.2">
      <c r="A50" s="45" t="s">
        <v>62</v>
      </c>
      <c r="B50" s="46" t="s">
        <v>63</v>
      </c>
      <c r="C50" s="46" t="s">
        <v>3</v>
      </c>
      <c r="D50" s="47">
        <v>4376432.9000000004</v>
      </c>
      <c r="E50" s="47">
        <v>4343779.5999999996</v>
      </c>
      <c r="F50" s="47">
        <v>3937810.0999999996</v>
      </c>
      <c r="G50" s="33"/>
      <c r="H50" s="33"/>
    </row>
    <row r="51" spans="1:8" ht="22.5" x14ac:dyDescent="0.2">
      <c r="A51" s="45" t="s">
        <v>64</v>
      </c>
      <c r="B51" s="46" t="s">
        <v>65</v>
      </c>
      <c r="C51" s="46" t="s">
        <v>3</v>
      </c>
      <c r="D51" s="47">
        <v>232129.7</v>
      </c>
      <c r="E51" s="47">
        <v>224610.5</v>
      </c>
      <c r="F51" s="47">
        <v>218898</v>
      </c>
      <c r="G51" s="33"/>
      <c r="H51" s="33"/>
    </row>
    <row r="52" spans="1:8" ht="22.5" x14ac:dyDescent="0.2">
      <c r="A52" s="45" t="s">
        <v>557</v>
      </c>
      <c r="B52" s="46" t="s">
        <v>67</v>
      </c>
      <c r="C52" s="46" t="s">
        <v>3</v>
      </c>
      <c r="D52" s="47">
        <v>223929.7</v>
      </c>
      <c r="E52" s="47">
        <v>214408.9</v>
      </c>
      <c r="F52" s="47">
        <v>208696.4</v>
      </c>
      <c r="G52" s="33"/>
      <c r="H52" s="33"/>
    </row>
    <row r="53" spans="1:8" ht="22.5" x14ac:dyDescent="0.2">
      <c r="A53" s="45" t="s">
        <v>34</v>
      </c>
      <c r="B53" s="46" t="s">
        <v>67</v>
      </c>
      <c r="C53" s="46" t="s">
        <v>35</v>
      </c>
      <c r="D53" s="47">
        <v>223929.7</v>
      </c>
      <c r="E53" s="47">
        <v>214408.9</v>
      </c>
      <c r="F53" s="47">
        <v>208696.4</v>
      </c>
      <c r="G53" s="33"/>
      <c r="H53" s="33"/>
    </row>
    <row r="54" spans="1:8" ht="22.5" x14ac:dyDescent="0.2">
      <c r="A54" s="45" t="s">
        <v>66</v>
      </c>
      <c r="B54" s="46" t="s">
        <v>363</v>
      </c>
      <c r="C54" s="46" t="s">
        <v>3</v>
      </c>
      <c r="D54" s="47">
        <v>8200</v>
      </c>
      <c r="E54" s="47">
        <v>10201.6</v>
      </c>
      <c r="F54" s="47">
        <v>10201.6</v>
      </c>
      <c r="G54" s="33"/>
      <c r="H54" s="33"/>
    </row>
    <row r="55" spans="1:8" ht="22.5" x14ac:dyDescent="0.2">
      <c r="A55" s="45" t="s">
        <v>34</v>
      </c>
      <c r="B55" s="46" t="s">
        <v>363</v>
      </c>
      <c r="C55" s="46" t="s">
        <v>35</v>
      </c>
      <c r="D55" s="47">
        <v>8200</v>
      </c>
      <c r="E55" s="47">
        <v>10201.6</v>
      </c>
      <c r="F55" s="47">
        <v>10201.6</v>
      </c>
      <c r="G55" s="33"/>
      <c r="H55" s="33"/>
    </row>
    <row r="56" spans="1:8" ht="33.75" x14ac:dyDescent="0.2">
      <c r="A56" s="45" t="s">
        <v>68</v>
      </c>
      <c r="B56" s="46" t="s">
        <v>69</v>
      </c>
      <c r="C56" s="46" t="s">
        <v>3</v>
      </c>
      <c r="D56" s="47">
        <v>4792.5</v>
      </c>
      <c r="E56" s="47">
        <v>0</v>
      </c>
      <c r="F56" s="47">
        <v>0</v>
      </c>
      <c r="G56" s="33"/>
      <c r="H56" s="33"/>
    </row>
    <row r="57" spans="1:8" ht="33.75" x14ac:dyDescent="0.2">
      <c r="A57" s="45" t="s">
        <v>70</v>
      </c>
      <c r="B57" s="46" t="s">
        <v>364</v>
      </c>
      <c r="C57" s="46" t="s">
        <v>3</v>
      </c>
      <c r="D57" s="47">
        <v>4792.5</v>
      </c>
      <c r="E57" s="47">
        <v>0</v>
      </c>
      <c r="F57" s="47">
        <v>0</v>
      </c>
      <c r="G57" s="33"/>
      <c r="H57" s="33"/>
    </row>
    <row r="58" spans="1:8" x14ac:dyDescent="0.2">
      <c r="A58" s="45" t="s">
        <v>36</v>
      </c>
      <c r="B58" s="46" t="s">
        <v>364</v>
      </c>
      <c r="C58" s="46" t="s">
        <v>37</v>
      </c>
      <c r="D58" s="47">
        <v>4792.5</v>
      </c>
      <c r="E58" s="47">
        <v>0</v>
      </c>
      <c r="F58" s="47">
        <v>0</v>
      </c>
      <c r="G58" s="33"/>
      <c r="H58" s="40"/>
    </row>
    <row r="59" spans="1:8" ht="22.5" x14ac:dyDescent="0.2">
      <c r="A59" s="45" t="s">
        <v>71</v>
      </c>
      <c r="B59" s="46" t="s">
        <v>72</v>
      </c>
      <c r="C59" s="46" t="s">
        <v>3</v>
      </c>
      <c r="D59" s="47">
        <v>18774</v>
      </c>
      <c r="E59" s="47">
        <v>21317.5</v>
      </c>
      <c r="F59" s="47">
        <v>21317.5</v>
      </c>
      <c r="G59" s="33"/>
      <c r="H59" s="33"/>
    </row>
    <row r="60" spans="1:8" ht="22.5" x14ac:dyDescent="0.2">
      <c r="A60" s="45" t="s">
        <v>73</v>
      </c>
      <c r="B60" s="46" t="s">
        <v>365</v>
      </c>
      <c r="C60" s="46" t="s">
        <v>3</v>
      </c>
      <c r="D60" s="47">
        <v>18774</v>
      </c>
      <c r="E60" s="47">
        <v>21317.5</v>
      </c>
      <c r="F60" s="47">
        <v>21317.5</v>
      </c>
      <c r="G60" s="33"/>
      <c r="H60" s="40"/>
    </row>
    <row r="61" spans="1:8" ht="22.5" x14ac:dyDescent="0.2">
      <c r="A61" s="45" t="s">
        <v>34</v>
      </c>
      <c r="B61" s="46" t="s">
        <v>365</v>
      </c>
      <c r="C61" s="46" t="s">
        <v>35</v>
      </c>
      <c r="D61" s="47">
        <v>11436.2</v>
      </c>
      <c r="E61" s="47">
        <v>13818</v>
      </c>
      <c r="F61" s="47">
        <v>13818</v>
      </c>
      <c r="G61" s="33"/>
      <c r="H61" s="33"/>
    </row>
    <row r="62" spans="1:8" x14ac:dyDescent="0.2">
      <c r="A62" s="45" t="s">
        <v>41</v>
      </c>
      <c r="B62" s="46" t="s">
        <v>365</v>
      </c>
      <c r="C62" s="46" t="s">
        <v>42</v>
      </c>
      <c r="D62" s="47">
        <v>7337.8</v>
      </c>
      <c r="E62" s="47">
        <v>7499.5</v>
      </c>
      <c r="F62" s="47">
        <v>7499.5</v>
      </c>
      <c r="G62" s="33"/>
      <c r="H62" s="33"/>
    </row>
    <row r="63" spans="1:8" ht="22.5" x14ac:dyDescent="0.2">
      <c r="A63" s="45" t="s">
        <v>43</v>
      </c>
      <c r="B63" s="46" t="s">
        <v>74</v>
      </c>
      <c r="C63" s="46" t="s">
        <v>3</v>
      </c>
      <c r="D63" s="47">
        <v>690161.89999999991</v>
      </c>
      <c r="E63" s="47">
        <v>758936.6</v>
      </c>
      <c r="F63" s="47">
        <v>776640.7</v>
      </c>
      <c r="G63" s="33"/>
      <c r="H63" s="33"/>
    </row>
    <row r="64" spans="1:8" ht="56.25" x14ac:dyDescent="0.2">
      <c r="A64" s="45" t="s">
        <v>598</v>
      </c>
      <c r="B64" s="46" t="s">
        <v>604</v>
      </c>
      <c r="C64" s="46" t="s">
        <v>3</v>
      </c>
      <c r="D64" s="47">
        <v>182700.79999999999</v>
      </c>
      <c r="E64" s="47">
        <v>186199.2</v>
      </c>
      <c r="F64" s="47">
        <v>191874.8</v>
      </c>
      <c r="G64" s="33"/>
      <c r="H64" s="33"/>
    </row>
    <row r="65" spans="1:8" ht="22.5" x14ac:dyDescent="0.2">
      <c r="A65" s="45" t="s">
        <v>34</v>
      </c>
      <c r="B65" s="46" t="s">
        <v>604</v>
      </c>
      <c r="C65" s="46" t="s">
        <v>35</v>
      </c>
      <c r="D65" s="47">
        <v>182700.79999999999</v>
      </c>
      <c r="E65" s="47">
        <v>186199.2</v>
      </c>
      <c r="F65" s="47">
        <v>191874.8</v>
      </c>
      <c r="G65" s="33"/>
      <c r="H65" s="33"/>
    </row>
    <row r="66" spans="1:8" ht="22.5" x14ac:dyDescent="0.2">
      <c r="A66" s="45" t="s">
        <v>46</v>
      </c>
      <c r="B66" s="46" t="s">
        <v>75</v>
      </c>
      <c r="C66" s="46" t="s">
        <v>3</v>
      </c>
      <c r="D66" s="47">
        <v>82815.399999999994</v>
      </c>
      <c r="E66" s="47">
        <v>82815.399999999994</v>
      </c>
      <c r="F66" s="47">
        <v>82815.399999999994</v>
      </c>
      <c r="G66" s="33"/>
      <c r="H66" s="33"/>
    </row>
    <row r="67" spans="1:8" ht="22.5" x14ac:dyDescent="0.2">
      <c r="A67" s="45" t="s">
        <v>34</v>
      </c>
      <c r="B67" s="46" t="s">
        <v>75</v>
      </c>
      <c r="C67" s="46" t="s">
        <v>35</v>
      </c>
      <c r="D67" s="47">
        <v>82815.399999999994</v>
      </c>
      <c r="E67" s="47">
        <v>82815.399999999994</v>
      </c>
      <c r="F67" s="47">
        <v>82815.399999999994</v>
      </c>
      <c r="G67" s="33"/>
      <c r="H67" s="40"/>
    </row>
    <row r="68" spans="1:8" ht="33.75" x14ac:dyDescent="0.2">
      <c r="A68" s="45" t="s">
        <v>360</v>
      </c>
      <c r="B68" s="46" t="s">
        <v>76</v>
      </c>
      <c r="C68" s="46" t="s">
        <v>3</v>
      </c>
      <c r="D68" s="47">
        <v>8236.2999999999993</v>
      </c>
      <c r="E68" s="47">
        <v>8397.7999999999993</v>
      </c>
      <c r="F68" s="47">
        <v>8397.7999999999993</v>
      </c>
      <c r="G68" s="33"/>
      <c r="H68" s="33"/>
    </row>
    <row r="69" spans="1:8" ht="22.5" x14ac:dyDescent="0.2">
      <c r="A69" s="45" t="s">
        <v>34</v>
      </c>
      <c r="B69" s="46" t="s">
        <v>76</v>
      </c>
      <c r="C69" s="46" t="s">
        <v>35</v>
      </c>
      <c r="D69" s="47">
        <v>8236.2999999999993</v>
      </c>
      <c r="E69" s="47">
        <v>8397.7999999999993</v>
      </c>
      <c r="F69" s="47">
        <v>8397.7999999999993</v>
      </c>
      <c r="G69" s="33"/>
      <c r="H69" s="40"/>
    </row>
    <row r="70" spans="1:8" ht="22.5" x14ac:dyDescent="0.2">
      <c r="A70" s="45" t="s">
        <v>45</v>
      </c>
      <c r="B70" s="46" t="s">
        <v>366</v>
      </c>
      <c r="C70" s="46" t="s">
        <v>3</v>
      </c>
      <c r="D70" s="47">
        <v>416409.4</v>
      </c>
      <c r="E70" s="47">
        <v>481524.2</v>
      </c>
      <c r="F70" s="47">
        <v>493552.7</v>
      </c>
      <c r="G70" s="33"/>
      <c r="H70" s="33"/>
    </row>
    <row r="71" spans="1:8" ht="22.5" x14ac:dyDescent="0.2">
      <c r="A71" s="45" t="s">
        <v>34</v>
      </c>
      <c r="B71" s="46" t="s">
        <v>366</v>
      </c>
      <c r="C71" s="46" t="s">
        <v>35</v>
      </c>
      <c r="D71" s="47">
        <v>416409.4</v>
      </c>
      <c r="E71" s="47">
        <v>481524.2</v>
      </c>
      <c r="F71" s="47">
        <v>493552.7</v>
      </c>
      <c r="G71" s="33"/>
      <c r="H71" s="40"/>
    </row>
    <row r="72" spans="1:8" ht="22.5" x14ac:dyDescent="0.2">
      <c r="A72" s="45" t="s">
        <v>49</v>
      </c>
      <c r="B72" s="46" t="s">
        <v>77</v>
      </c>
      <c r="C72" s="46" t="s">
        <v>3</v>
      </c>
      <c r="D72" s="47">
        <v>643266.80000000005</v>
      </c>
      <c r="E72" s="47">
        <v>598273.29999999993</v>
      </c>
      <c r="F72" s="47">
        <v>180312.2</v>
      </c>
      <c r="G72" s="33"/>
      <c r="H72" s="33"/>
    </row>
    <row r="73" spans="1:8" ht="22.5" x14ac:dyDescent="0.2">
      <c r="A73" s="45" t="s">
        <v>367</v>
      </c>
      <c r="B73" s="46" t="s">
        <v>368</v>
      </c>
      <c r="C73" s="46" t="s">
        <v>3</v>
      </c>
      <c r="D73" s="47">
        <v>513084</v>
      </c>
      <c r="E73" s="47">
        <v>513084</v>
      </c>
      <c r="F73" s="47">
        <v>123489.5</v>
      </c>
      <c r="G73" s="33"/>
      <c r="H73" s="33"/>
    </row>
    <row r="74" spans="1:8" ht="22.5" x14ac:dyDescent="0.2">
      <c r="A74" s="45" t="s">
        <v>34</v>
      </c>
      <c r="B74" s="46" t="s">
        <v>368</v>
      </c>
      <c r="C74" s="46" t="s">
        <v>35</v>
      </c>
      <c r="D74" s="47">
        <v>513084</v>
      </c>
      <c r="E74" s="47">
        <v>513084</v>
      </c>
      <c r="F74" s="47">
        <v>123489.5</v>
      </c>
      <c r="G74" s="33"/>
      <c r="H74" s="33"/>
    </row>
    <row r="75" spans="1:8" ht="22.5" x14ac:dyDescent="0.2">
      <c r="A75" s="45" t="s">
        <v>52</v>
      </c>
      <c r="B75" s="46" t="s">
        <v>78</v>
      </c>
      <c r="C75" s="46" t="s">
        <v>3</v>
      </c>
      <c r="D75" s="47">
        <v>75126.899999999994</v>
      </c>
      <c r="E75" s="47">
        <v>44634.2</v>
      </c>
      <c r="F75" s="47">
        <v>21475.5</v>
      </c>
      <c r="G75" s="33"/>
      <c r="H75" s="33"/>
    </row>
    <row r="76" spans="1:8" ht="22.5" x14ac:dyDescent="0.2">
      <c r="A76" s="45" t="s">
        <v>34</v>
      </c>
      <c r="B76" s="46" t="s">
        <v>78</v>
      </c>
      <c r="C76" s="46" t="s">
        <v>35</v>
      </c>
      <c r="D76" s="47">
        <v>75126.899999999994</v>
      </c>
      <c r="E76" s="47">
        <v>44634.2</v>
      </c>
      <c r="F76" s="47">
        <v>21475.5</v>
      </c>
      <c r="G76" s="33"/>
      <c r="H76" s="33"/>
    </row>
    <row r="77" spans="1:8" ht="22.5" x14ac:dyDescent="0.2">
      <c r="A77" s="45" t="s">
        <v>51</v>
      </c>
      <c r="B77" s="46" t="s">
        <v>369</v>
      </c>
      <c r="C77" s="46" t="s">
        <v>3</v>
      </c>
      <c r="D77" s="47">
        <v>55055.9</v>
      </c>
      <c r="E77" s="47">
        <v>40555.1</v>
      </c>
      <c r="F77" s="47">
        <v>35347.199999999997</v>
      </c>
      <c r="G77" s="33"/>
      <c r="H77" s="40"/>
    </row>
    <row r="78" spans="1:8" ht="22.5" x14ac:dyDescent="0.2">
      <c r="A78" s="45" t="s">
        <v>34</v>
      </c>
      <c r="B78" s="46" t="s">
        <v>369</v>
      </c>
      <c r="C78" s="46" t="s">
        <v>35</v>
      </c>
      <c r="D78" s="47">
        <v>55055.9</v>
      </c>
      <c r="E78" s="47">
        <v>40555.1</v>
      </c>
      <c r="F78" s="47">
        <v>35347.199999999997</v>
      </c>
      <c r="G78" s="33"/>
      <c r="H78" s="33"/>
    </row>
    <row r="79" spans="1:8" x14ac:dyDescent="0.2">
      <c r="A79" s="45" t="s">
        <v>577</v>
      </c>
      <c r="B79" s="46" t="s">
        <v>605</v>
      </c>
      <c r="C79" s="46" t="s">
        <v>3</v>
      </c>
      <c r="D79" s="47">
        <v>3454.9</v>
      </c>
      <c r="E79" s="47">
        <v>0</v>
      </c>
      <c r="F79" s="47">
        <v>0</v>
      </c>
      <c r="G79" s="33"/>
      <c r="H79" s="33"/>
    </row>
    <row r="80" spans="1:8" ht="22.5" x14ac:dyDescent="0.2">
      <c r="A80" s="45" t="s">
        <v>555</v>
      </c>
      <c r="B80" s="46" t="s">
        <v>606</v>
      </c>
      <c r="C80" s="46" t="s">
        <v>3</v>
      </c>
      <c r="D80" s="47">
        <v>3001.5</v>
      </c>
      <c r="E80" s="47">
        <v>0</v>
      </c>
      <c r="F80" s="47">
        <v>0</v>
      </c>
      <c r="G80" s="33"/>
      <c r="H80" s="40"/>
    </row>
    <row r="81" spans="1:8" ht="22.5" x14ac:dyDescent="0.2">
      <c r="A81" s="45" t="s">
        <v>34</v>
      </c>
      <c r="B81" s="46" t="s">
        <v>606</v>
      </c>
      <c r="C81" s="46" t="s">
        <v>35</v>
      </c>
      <c r="D81" s="47">
        <v>3001.5</v>
      </c>
      <c r="E81" s="47">
        <v>0</v>
      </c>
      <c r="F81" s="47">
        <v>0</v>
      </c>
      <c r="G81" s="33"/>
      <c r="H81" s="33"/>
    </row>
    <row r="82" spans="1:8" ht="22.5" x14ac:dyDescent="0.2">
      <c r="A82" s="45" t="s">
        <v>602</v>
      </c>
      <c r="B82" s="46" t="s">
        <v>607</v>
      </c>
      <c r="C82" s="46" t="s">
        <v>3</v>
      </c>
      <c r="D82" s="47">
        <v>453.4</v>
      </c>
      <c r="E82" s="47">
        <v>0</v>
      </c>
      <c r="F82" s="47">
        <v>0</v>
      </c>
      <c r="G82" s="33"/>
      <c r="H82" s="33"/>
    </row>
    <row r="83" spans="1:8" ht="22.5" x14ac:dyDescent="0.2">
      <c r="A83" s="45" t="s">
        <v>34</v>
      </c>
      <c r="B83" s="46" t="s">
        <v>607</v>
      </c>
      <c r="C83" s="46" t="s">
        <v>35</v>
      </c>
      <c r="D83" s="47">
        <v>453.4</v>
      </c>
      <c r="E83" s="47">
        <v>0</v>
      </c>
      <c r="F83" s="47">
        <v>0</v>
      </c>
      <c r="G83" s="33"/>
      <c r="H83" s="33"/>
    </row>
    <row r="84" spans="1:8" ht="56.25" x14ac:dyDescent="0.2">
      <c r="A84" s="45" t="s">
        <v>54</v>
      </c>
      <c r="B84" s="46" t="s">
        <v>79</v>
      </c>
      <c r="C84" s="46" t="s">
        <v>3</v>
      </c>
      <c r="D84" s="47">
        <v>2539.1999999999998</v>
      </c>
      <c r="E84" s="47">
        <v>2539.1999999999998</v>
      </c>
      <c r="F84" s="47">
        <v>2539.1999999999998</v>
      </c>
      <c r="G84" s="33"/>
      <c r="H84" s="40"/>
    </row>
    <row r="85" spans="1:8" ht="56.25" x14ac:dyDescent="0.2">
      <c r="A85" s="45" t="s">
        <v>56</v>
      </c>
      <c r="B85" s="46" t="s">
        <v>80</v>
      </c>
      <c r="C85" s="46" t="s">
        <v>3</v>
      </c>
      <c r="D85" s="47">
        <v>2539.1999999999998</v>
      </c>
      <c r="E85" s="47">
        <v>2539.1999999999998</v>
      </c>
      <c r="F85" s="47">
        <v>2539.1999999999998</v>
      </c>
      <c r="G85" s="33"/>
      <c r="H85" s="33"/>
    </row>
    <row r="86" spans="1:8" ht="22.5" x14ac:dyDescent="0.2">
      <c r="A86" s="45" t="s">
        <v>34</v>
      </c>
      <c r="B86" s="46" t="s">
        <v>80</v>
      </c>
      <c r="C86" s="46" t="s">
        <v>35</v>
      </c>
      <c r="D86" s="47">
        <v>2539.1999999999998</v>
      </c>
      <c r="E86" s="47">
        <v>2539.1999999999998</v>
      </c>
      <c r="F86" s="47">
        <v>2539.1999999999998</v>
      </c>
      <c r="G86" s="33"/>
      <c r="H86" s="33"/>
    </row>
    <row r="87" spans="1:8" ht="33.75" x14ac:dyDescent="0.2">
      <c r="A87" s="45" t="s">
        <v>58</v>
      </c>
      <c r="B87" s="46" t="s">
        <v>81</v>
      </c>
      <c r="C87" s="46" t="s">
        <v>3</v>
      </c>
      <c r="D87" s="47">
        <v>2738102.5</v>
      </c>
      <c r="E87" s="47">
        <v>2738102.5</v>
      </c>
      <c r="F87" s="47">
        <v>2738102.5</v>
      </c>
      <c r="G87" s="33"/>
      <c r="H87" s="33"/>
    </row>
    <row r="88" spans="1:8" ht="22.5" x14ac:dyDescent="0.2">
      <c r="A88" s="45" t="s">
        <v>60</v>
      </c>
      <c r="B88" s="46" t="s">
        <v>82</v>
      </c>
      <c r="C88" s="46" t="s">
        <v>3</v>
      </c>
      <c r="D88" s="47">
        <v>2738102.5</v>
      </c>
      <c r="E88" s="47">
        <v>2738102.5</v>
      </c>
      <c r="F88" s="47">
        <v>2738102.5</v>
      </c>
      <c r="G88" s="33"/>
      <c r="H88" s="33"/>
    </row>
    <row r="89" spans="1:8" ht="22.5" x14ac:dyDescent="0.2">
      <c r="A89" s="45" t="s">
        <v>34</v>
      </c>
      <c r="B89" s="46" t="s">
        <v>82</v>
      </c>
      <c r="C89" s="46" t="s">
        <v>35</v>
      </c>
      <c r="D89" s="47">
        <v>2738102.5</v>
      </c>
      <c r="E89" s="47">
        <v>2738102.5</v>
      </c>
      <c r="F89" s="47">
        <v>2738102.5</v>
      </c>
      <c r="G89" s="33"/>
      <c r="H89" s="33"/>
    </row>
    <row r="90" spans="1:8" ht="22.5" x14ac:dyDescent="0.2">
      <c r="A90" s="45" t="s">
        <v>83</v>
      </c>
      <c r="B90" s="46" t="s">
        <v>84</v>
      </c>
      <c r="C90" s="46" t="s">
        <v>3</v>
      </c>
      <c r="D90" s="47">
        <v>43211.4</v>
      </c>
      <c r="E90" s="47">
        <v>0</v>
      </c>
      <c r="F90" s="47">
        <v>0</v>
      </c>
      <c r="G90" s="33"/>
      <c r="H90" s="33"/>
    </row>
    <row r="91" spans="1:8" ht="22.5" x14ac:dyDescent="0.2">
      <c r="A91" s="45" t="s">
        <v>367</v>
      </c>
      <c r="B91" s="46" t="s">
        <v>558</v>
      </c>
      <c r="C91" s="46" t="s">
        <v>3</v>
      </c>
      <c r="D91" s="47">
        <v>43211.4</v>
      </c>
      <c r="E91" s="47">
        <v>0</v>
      </c>
      <c r="F91" s="47">
        <v>0</v>
      </c>
      <c r="G91" s="33"/>
      <c r="H91" s="33"/>
    </row>
    <row r="92" spans="1:8" ht="22.5" x14ac:dyDescent="0.2">
      <c r="A92" s="45" t="s">
        <v>85</v>
      </c>
      <c r="B92" s="46" t="s">
        <v>558</v>
      </c>
      <c r="C92" s="46" t="s">
        <v>86</v>
      </c>
      <c r="D92" s="47">
        <v>43211.4</v>
      </c>
      <c r="E92" s="47">
        <v>0</v>
      </c>
      <c r="F92" s="47">
        <v>0</v>
      </c>
      <c r="G92" s="33"/>
      <c r="H92" s="33"/>
    </row>
    <row r="93" spans="1:8" x14ac:dyDescent="0.2">
      <c r="A93" s="45" t="s">
        <v>87</v>
      </c>
      <c r="B93" s="46" t="s">
        <v>88</v>
      </c>
      <c r="C93" s="46" t="s">
        <v>3</v>
      </c>
      <c r="D93" s="47">
        <v>52097.9</v>
      </c>
      <c r="E93" s="47">
        <v>48809.5</v>
      </c>
      <c r="F93" s="47">
        <v>51757.399999999994</v>
      </c>
      <c r="G93" s="33"/>
      <c r="H93" s="33"/>
    </row>
    <row r="94" spans="1:8" x14ac:dyDescent="0.2">
      <c r="A94" s="45" t="s">
        <v>89</v>
      </c>
      <c r="B94" s="46" t="s">
        <v>90</v>
      </c>
      <c r="C94" s="46" t="s">
        <v>3</v>
      </c>
      <c r="D94" s="47">
        <v>22779.5</v>
      </c>
      <c r="E94" s="47">
        <v>22779.5</v>
      </c>
      <c r="F94" s="47">
        <v>22779.5</v>
      </c>
      <c r="G94" s="33"/>
      <c r="H94" s="33"/>
    </row>
    <row r="95" spans="1:8" x14ac:dyDescent="0.2">
      <c r="A95" s="45" t="s">
        <v>91</v>
      </c>
      <c r="B95" s="46" t="s">
        <v>92</v>
      </c>
      <c r="C95" s="46" t="s">
        <v>3</v>
      </c>
      <c r="D95" s="47">
        <v>22779.5</v>
      </c>
      <c r="E95" s="47">
        <v>22779.5</v>
      </c>
      <c r="F95" s="47">
        <v>22779.5</v>
      </c>
      <c r="G95" s="33"/>
      <c r="H95" s="33"/>
    </row>
    <row r="96" spans="1:8" ht="22.5" x14ac:dyDescent="0.2">
      <c r="A96" s="45" t="s">
        <v>34</v>
      </c>
      <c r="B96" s="46" t="s">
        <v>92</v>
      </c>
      <c r="C96" s="46" t="s">
        <v>35</v>
      </c>
      <c r="D96" s="47">
        <v>22779.5</v>
      </c>
      <c r="E96" s="47">
        <v>22779.5</v>
      </c>
      <c r="F96" s="47">
        <v>22779.5</v>
      </c>
      <c r="G96" s="33"/>
      <c r="H96" s="33"/>
    </row>
    <row r="97" spans="1:8" ht="67.5" x14ac:dyDescent="0.2">
      <c r="A97" s="45" t="s">
        <v>559</v>
      </c>
      <c r="B97" s="46" t="s">
        <v>93</v>
      </c>
      <c r="C97" s="46" t="s">
        <v>3</v>
      </c>
      <c r="D97" s="47">
        <v>500</v>
      </c>
      <c r="E97" s="47">
        <v>500</v>
      </c>
      <c r="F97" s="47">
        <v>500</v>
      </c>
      <c r="G97" s="33"/>
      <c r="H97" s="40"/>
    </row>
    <row r="98" spans="1:8" ht="56.25" x14ac:dyDescent="0.2">
      <c r="A98" s="45" t="s">
        <v>560</v>
      </c>
      <c r="B98" s="46" t="s">
        <v>370</v>
      </c>
      <c r="C98" s="46" t="s">
        <v>3</v>
      </c>
      <c r="D98" s="47">
        <v>500</v>
      </c>
      <c r="E98" s="47">
        <v>500</v>
      </c>
      <c r="F98" s="47">
        <v>500</v>
      </c>
      <c r="G98" s="33"/>
      <c r="H98" s="33"/>
    </row>
    <row r="99" spans="1:8" ht="22.5" x14ac:dyDescent="0.2">
      <c r="A99" s="45" t="s">
        <v>34</v>
      </c>
      <c r="B99" s="46" t="s">
        <v>370</v>
      </c>
      <c r="C99" s="46" t="s">
        <v>35</v>
      </c>
      <c r="D99" s="47">
        <v>500</v>
      </c>
      <c r="E99" s="47">
        <v>500</v>
      </c>
      <c r="F99" s="47">
        <v>500</v>
      </c>
      <c r="G99" s="33"/>
      <c r="H99" s="33"/>
    </row>
    <row r="100" spans="1:8" ht="22.5" x14ac:dyDescent="0.2">
      <c r="A100" s="45" t="s">
        <v>94</v>
      </c>
      <c r="B100" s="46" t="s">
        <v>95</v>
      </c>
      <c r="C100" s="46" t="s">
        <v>3</v>
      </c>
      <c r="D100" s="47">
        <v>11888.9</v>
      </c>
      <c r="E100" s="47">
        <v>11513.4</v>
      </c>
      <c r="F100" s="47">
        <v>11541.6</v>
      </c>
      <c r="G100" s="33"/>
      <c r="H100" s="33"/>
    </row>
    <row r="101" spans="1:8" ht="22.5" x14ac:dyDescent="0.2">
      <c r="A101" s="45" t="s">
        <v>96</v>
      </c>
      <c r="B101" s="46" t="s">
        <v>371</v>
      </c>
      <c r="C101" s="46" t="s">
        <v>3</v>
      </c>
      <c r="D101" s="47">
        <v>11888.9</v>
      </c>
      <c r="E101" s="47">
        <v>11513.4</v>
      </c>
      <c r="F101" s="47">
        <v>11541.6</v>
      </c>
      <c r="G101" s="33"/>
      <c r="H101" s="33"/>
    </row>
    <row r="102" spans="1:8" ht="22.5" x14ac:dyDescent="0.2">
      <c r="A102" s="45" t="s">
        <v>34</v>
      </c>
      <c r="B102" s="46" t="s">
        <v>371</v>
      </c>
      <c r="C102" s="46" t="s">
        <v>35</v>
      </c>
      <c r="D102" s="47">
        <v>11888.9</v>
      </c>
      <c r="E102" s="47">
        <v>11513.4</v>
      </c>
      <c r="F102" s="47">
        <v>11541.6</v>
      </c>
      <c r="G102" s="33"/>
      <c r="H102" s="33"/>
    </row>
    <row r="103" spans="1:8" ht="22.5" x14ac:dyDescent="0.2">
      <c r="A103" s="45" t="s">
        <v>97</v>
      </c>
      <c r="B103" s="46" t="s">
        <v>98</v>
      </c>
      <c r="C103" s="46" t="s">
        <v>3</v>
      </c>
      <c r="D103" s="47">
        <v>34</v>
      </c>
      <c r="E103" s="47">
        <v>34</v>
      </c>
      <c r="F103" s="47">
        <v>34</v>
      </c>
      <c r="G103" s="33"/>
      <c r="H103" s="33"/>
    </row>
    <row r="104" spans="1:8" ht="22.5" x14ac:dyDescent="0.2">
      <c r="A104" s="45" t="s">
        <v>99</v>
      </c>
      <c r="B104" s="46" t="s">
        <v>372</v>
      </c>
      <c r="C104" s="46" t="s">
        <v>3</v>
      </c>
      <c r="D104" s="47">
        <v>34</v>
      </c>
      <c r="E104" s="47">
        <v>34</v>
      </c>
      <c r="F104" s="47">
        <v>34</v>
      </c>
      <c r="G104" s="33"/>
      <c r="H104" s="33"/>
    </row>
    <row r="105" spans="1:8" ht="22.5" x14ac:dyDescent="0.2">
      <c r="A105" s="45" t="s">
        <v>85</v>
      </c>
      <c r="B105" s="46" t="s">
        <v>372</v>
      </c>
      <c r="C105" s="46" t="s">
        <v>86</v>
      </c>
      <c r="D105" s="47">
        <v>14</v>
      </c>
      <c r="E105" s="47">
        <v>14</v>
      </c>
      <c r="F105" s="47">
        <v>14</v>
      </c>
      <c r="G105" s="33"/>
      <c r="H105" s="33"/>
    </row>
    <row r="106" spans="1:8" ht="22.5" x14ac:dyDescent="0.2">
      <c r="A106" s="45" t="s">
        <v>34</v>
      </c>
      <c r="B106" s="46" t="s">
        <v>372</v>
      </c>
      <c r="C106" s="46" t="s">
        <v>35</v>
      </c>
      <c r="D106" s="47">
        <v>20</v>
      </c>
      <c r="E106" s="47">
        <v>20</v>
      </c>
      <c r="F106" s="47">
        <v>20</v>
      </c>
      <c r="G106" s="33"/>
      <c r="H106" s="33"/>
    </row>
    <row r="107" spans="1:8" ht="22.5" x14ac:dyDescent="0.2">
      <c r="A107" s="45" t="s">
        <v>561</v>
      </c>
      <c r="B107" s="46" t="s">
        <v>562</v>
      </c>
      <c r="C107" s="46" t="s">
        <v>3</v>
      </c>
      <c r="D107" s="47">
        <v>16895.5</v>
      </c>
      <c r="E107" s="47">
        <v>13982.6</v>
      </c>
      <c r="F107" s="47">
        <v>16902.3</v>
      </c>
      <c r="G107" s="33"/>
      <c r="H107" s="33"/>
    </row>
    <row r="108" spans="1:8" ht="22.5" x14ac:dyDescent="0.2">
      <c r="A108" s="45" t="s">
        <v>563</v>
      </c>
      <c r="B108" s="46" t="s">
        <v>564</v>
      </c>
      <c r="C108" s="46" t="s">
        <v>3</v>
      </c>
      <c r="D108" s="47">
        <v>16895.5</v>
      </c>
      <c r="E108" s="47">
        <v>13982.6</v>
      </c>
      <c r="F108" s="47">
        <v>16902.3</v>
      </c>
      <c r="G108" s="33"/>
      <c r="H108" s="33"/>
    </row>
    <row r="109" spans="1:8" ht="22.5" x14ac:dyDescent="0.2">
      <c r="A109" s="45" t="s">
        <v>34</v>
      </c>
      <c r="B109" s="46" t="s">
        <v>564</v>
      </c>
      <c r="C109" s="46" t="s">
        <v>35</v>
      </c>
      <c r="D109" s="47">
        <v>16895.5</v>
      </c>
      <c r="E109" s="47">
        <v>13982.6</v>
      </c>
      <c r="F109" s="47">
        <v>16902.3</v>
      </c>
      <c r="G109" s="33"/>
      <c r="H109" s="33"/>
    </row>
    <row r="110" spans="1:8" ht="22.5" x14ac:dyDescent="0.2">
      <c r="A110" s="45" t="s">
        <v>100</v>
      </c>
      <c r="B110" s="46" t="s">
        <v>101</v>
      </c>
      <c r="C110" s="46" t="s">
        <v>3</v>
      </c>
      <c r="D110" s="47">
        <v>281456</v>
      </c>
      <c r="E110" s="47">
        <v>280401.59999999998</v>
      </c>
      <c r="F110" s="47">
        <v>281229.59999999998</v>
      </c>
      <c r="G110" s="33"/>
      <c r="H110" s="33"/>
    </row>
    <row r="111" spans="1:8" ht="22.5" x14ac:dyDescent="0.2">
      <c r="A111" s="45" t="s">
        <v>43</v>
      </c>
      <c r="B111" s="46" t="s">
        <v>102</v>
      </c>
      <c r="C111" s="46" t="s">
        <v>3</v>
      </c>
      <c r="D111" s="47">
        <v>180506</v>
      </c>
      <c r="E111" s="47">
        <v>182322</v>
      </c>
      <c r="F111" s="47">
        <v>183150</v>
      </c>
      <c r="G111" s="33"/>
      <c r="H111" s="33"/>
    </row>
    <row r="112" spans="1:8" ht="22.5" x14ac:dyDescent="0.2">
      <c r="A112" s="45" t="s">
        <v>46</v>
      </c>
      <c r="B112" s="46" t="s">
        <v>103</v>
      </c>
      <c r="C112" s="46" t="s">
        <v>3</v>
      </c>
      <c r="D112" s="47">
        <v>1163.5</v>
      </c>
      <c r="E112" s="47">
        <v>1163.5</v>
      </c>
      <c r="F112" s="47">
        <v>1163.5</v>
      </c>
      <c r="G112" s="33"/>
      <c r="H112" s="33"/>
    </row>
    <row r="113" spans="1:8" ht="22.5" x14ac:dyDescent="0.2">
      <c r="A113" s="45" t="s">
        <v>34</v>
      </c>
      <c r="B113" s="46" t="s">
        <v>103</v>
      </c>
      <c r="C113" s="46" t="s">
        <v>35</v>
      </c>
      <c r="D113" s="47">
        <v>1163.5</v>
      </c>
      <c r="E113" s="47">
        <v>1163.5</v>
      </c>
      <c r="F113" s="47">
        <v>1163.5</v>
      </c>
      <c r="G113" s="33"/>
      <c r="H113" s="33"/>
    </row>
    <row r="114" spans="1:8" ht="22.5" x14ac:dyDescent="0.2">
      <c r="A114" s="45" t="s">
        <v>45</v>
      </c>
      <c r="B114" s="46" t="s">
        <v>373</v>
      </c>
      <c r="C114" s="46" t="s">
        <v>3</v>
      </c>
      <c r="D114" s="47">
        <v>179342.5</v>
      </c>
      <c r="E114" s="47">
        <v>181158.5</v>
      </c>
      <c r="F114" s="47">
        <v>181986.5</v>
      </c>
      <c r="G114" s="33"/>
      <c r="H114" s="33"/>
    </row>
    <row r="115" spans="1:8" ht="33.75" x14ac:dyDescent="0.2">
      <c r="A115" s="45" t="s">
        <v>107</v>
      </c>
      <c r="B115" s="46" t="s">
        <v>373</v>
      </c>
      <c r="C115" s="46" t="s">
        <v>108</v>
      </c>
      <c r="D115" s="47">
        <v>15688.3</v>
      </c>
      <c r="E115" s="47">
        <v>14941.6</v>
      </c>
      <c r="F115" s="47">
        <v>14941.6</v>
      </c>
      <c r="G115" s="33"/>
      <c r="H115" s="33"/>
    </row>
    <row r="116" spans="1:8" ht="22.5" x14ac:dyDescent="0.2">
      <c r="A116" s="45" t="s">
        <v>85</v>
      </c>
      <c r="B116" s="46" t="s">
        <v>373</v>
      </c>
      <c r="C116" s="46" t="s">
        <v>86</v>
      </c>
      <c r="D116" s="47">
        <v>1030</v>
      </c>
      <c r="E116" s="47">
        <v>1130</v>
      </c>
      <c r="F116" s="47">
        <v>1130</v>
      </c>
      <c r="G116" s="33"/>
      <c r="H116" s="33"/>
    </row>
    <row r="117" spans="1:8" x14ac:dyDescent="0.2">
      <c r="A117" s="45" t="s">
        <v>32</v>
      </c>
      <c r="B117" s="46" t="s">
        <v>373</v>
      </c>
      <c r="C117" s="46" t="s">
        <v>33</v>
      </c>
      <c r="D117" s="47">
        <v>10</v>
      </c>
      <c r="E117" s="47">
        <v>0</v>
      </c>
      <c r="F117" s="47">
        <v>0</v>
      </c>
      <c r="G117" s="33"/>
      <c r="H117" s="33"/>
    </row>
    <row r="118" spans="1:8" ht="22.5" x14ac:dyDescent="0.2">
      <c r="A118" s="45" t="s">
        <v>34</v>
      </c>
      <c r="B118" s="46" t="s">
        <v>373</v>
      </c>
      <c r="C118" s="46" t="s">
        <v>35</v>
      </c>
      <c r="D118" s="47">
        <v>162604.20000000001</v>
      </c>
      <c r="E118" s="47">
        <v>165076.9</v>
      </c>
      <c r="F118" s="47">
        <v>165904.9</v>
      </c>
      <c r="G118" s="33"/>
      <c r="H118" s="33"/>
    </row>
    <row r="119" spans="1:8" x14ac:dyDescent="0.2">
      <c r="A119" s="45" t="s">
        <v>41</v>
      </c>
      <c r="B119" s="46" t="s">
        <v>373</v>
      </c>
      <c r="C119" s="46" t="s">
        <v>42</v>
      </c>
      <c r="D119" s="47">
        <v>10</v>
      </c>
      <c r="E119" s="47">
        <v>10</v>
      </c>
      <c r="F119" s="47">
        <v>10</v>
      </c>
      <c r="G119" s="33"/>
      <c r="H119" s="33"/>
    </row>
    <row r="120" spans="1:8" ht="22.5" x14ac:dyDescent="0.2">
      <c r="A120" s="45" t="s">
        <v>104</v>
      </c>
      <c r="B120" s="46" t="s">
        <v>105</v>
      </c>
      <c r="C120" s="46" t="s">
        <v>3</v>
      </c>
      <c r="D120" s="47">
        <v>100641.9</v>
      </c>
      <c r="E120" s="47">
        <v>96771.5</v>
      </c>
      <c r="F120" s="47">
        <v>96771.5</v>
      </c>
      <c r="G120" s="33"/>
      <c r="H120" s="33"/>
    </row>
    <row r="121" spans="1:8" ht="22.5" x14ac:dyDescent="0.2">
      <c r="A121" s="45" t="s">
        <v>106</v>
      </c>
      <c r="B121" s="46" t="s">
        <v>374</v>
      </c>
      <c r="C121" s="46" t="s">
        <v>3</v>
      </c>
      <c r="D121" s="47">
        <v>100641.9</v>
      </c>
      <c r="E121" s="47">
        <v>96771.5</v>
      </c>
      <c r="F121" s="47">
        <v>96771.5</v>
      </c>
      <c r="G121" s="33"/>
      <c r="H121" s="33"/>
    </row>
    <row r="122" spans="1:8" ht="33.75" x14ac:dyDescent="0.2">
      <c r="A122" s="45" t="s">
        <v>107</v>
      </c>
      <c r="B122" s="46" t="s">
        <v>374</v>
      </c>
      <c r="C122" s="46" t="s">
        <v>108</v>
      </c>
      <c r="D122" s="47">
        <v>93982.2</v>
      </c>
      <c r="E122" s="47">
        <v>89769.600000000006</v>
      </c>
      <c r="F122" s="47">
        <v>89769.600000000006</v>
      </c>
      <c r="G122" s="33"/>
      <c r="H122" s="33"/>
    </row>
    <row r="123" spans="1:8" ht="22.5" x14ac:dyDescent="0.2">
      <c r="A123" s="45" t="s">
        <v>85</v>
      </c>
      <c r="B123" s="46" t="s">
        <v>374</v>
      </c>
      <c r="C123" s="46" t="s">
        <v>86</v>
      </c>
      <c r="D123" s="47">
        <v>6624.7</v>
      </c>
      <c r="E123" s="47">
        <v>6976.9</v>
      </c>
      <c r="F123" s="47">
        <v>6976.9</v>
      </c>
      <c r="G123" s="33"/>
      <c r="H123" s="33"/>
    </row>
    <row r="124" spans="1:8" x14ac:dyDescent="0.2">
      <c r="A124" s="45" t="s">
        <v>32</v>
      </c>
      <c r="B124" s="46" t="s">
        <v>374</v>
      </c>
      <c r="C124" s="46" t="s">
        <v>33</v>
      </c>
      <c r="D124" s="47">
        <v>10</v>
      </c>
      <c r="E124" s="47">
        <v>0</v>
      </c>
      <c r="F124" s="47">
        <v>0</v>
      </c>
      <c r="G124" s="33"/>
      <c r="H124" s="33"/>
    </row>
    <row r="125" spans="1:8" x14ac:dyDescent="0.2">
      <c r="A125" s="45" t="s">
        <v>41</v>
      </c>
      <c r="B125" s="46" t="s">
        <v>374</v>
      </c>
      <c r="C125" s="46" t="s">
        <v>42</v>
      </c>
      <c r="D125" s="47">
        <v>25</v>
      </c>
      <c r="E125" s="47">
        <v>25</v>
      </c>
      <c r="F125" s="47">
        <v>25</v>
      </c>
      <c r="G125" s="33"/>
      <c r="H125" s="33"/>
    </row>
    <row r="126" spans="1:8" ht="22.5" x14ac:dyDescent="0.2">
      <c r="A126" s="45" t="s">
        <v>109</v>
      </c>
      <c r="B126" s="46" t="s">
        <v>110</v>
      </c>
      <c r="C126" s="46" t="s">
        <v>3</v>
      </c>
      <c r="D126" s="47">
        <v>305</v>
      </c>
      <c r="E126" s="47">
        <v>1305</v>
      </c>
      <c r="F126" s="47">
        <v>1305</v>
      </c>
      <c r="G126" s="33"/>
      <c r="H126" s="33"/>
    </row>
    <row r="127" spans="1:8" x14ac:dyDescent="0.2">
      <c r="A127" s="45" t="s">
        <v>111</v>
      </c>
      <c r="B127" s="46" t="s">
        <v>375</v>
      </c>
      <c r="C127" s="46" t="s">
        <v>3</v>
      </c>
      <c r="D127" s="47">
        <v>305</v>
      </c>
      <c r="E127" s="47">
        <v>1305</v>
      </c>
      <c r="F127" s="47">
        <v>1305</v>
      </c>
      <c r="G127" s="33"/>
      <c r="H127" s="33"/>
    </row>
    <row r="128" spans="1:8" ht="22.5" x14ac:dyDescent="0.2">
      <c r="A128" s="45" t="s">
        <v>85</v>
      </c>
      <c r="B128" s="46" t="s">
        <v>375</v>
      </c>
      <c r="C128" s="46" t="s">
        <v>86</v>
      </c>
      <c r="D128" s="47">
        <v>280</v>
      </c>
      <c r="E128" s="47">
        <v>280</v>
      </c>
      <c r="F128" s="47">
        <v>280</v>
      </c>
      <c r="G128" s="33"/>
      <c r="H128" s="33"/>
    </row>
    <row r="129" spans="1:8" ht="22.5" x14ac:dyDescent="0.2">
      <c r="A129" s="45" t="s">
        <v>34</v>
      </c>
      <c r="B129" s="46" t="s">
        <v>375</v>
      </c>
      <c r="C129" s="46" t="s">
        <v>35</v>
      </c>
      <c r="D129" s="47">
        <v>0</v>
      </c>
      <c r="E129" s="47">
        <v>1000</v>
      </c>
      <c r="F129" s="47">
        <v>1000</v>
      </c>
      <c r="G129" s="33"/>
      <c r="H129" s="33"/>
    </row>
    <row r="130" spans="1:8" x14ac:dyDescent="0.2">
      <c r="A130" s="45" t="s">
        <v>41</v>
      </c>
      <c r="B130" s="46" t="s">
        <v>375</v>
      </c>
      <c r="C130" s="46" t="s">
        <v>42</v>
      </c>
      <c r="D130" s="47">
        <v>25</v>
      </c>
      <c r="E130" s="47">
        <v>25</v>
      </c>
      <c r="F130" s="47">
        <v>25</v>
      </c>
      <c r="G130" s="33"/>
      <c r="H130" s="33"/>
    </row>
    <row r="131" spans="1:8" ht="56.25" x14ac:dyDescent="0.2">
      <c r="A131" s="45" t="s">
        <v>54</v>
      </c>
      <c r="B131" s="46" t="s">
        <v>112</v>
      </c>
      <c r="C131" s="46" t="s">
        <v>3</v>
      </c>
      <c r="D131" s="47">
        <v>3.1</v>
      </c>
      <c r="E131" s="47">
        <v>3.1</v>
      </c>
      <c r="F131" s="47">
        <v>3.1</v>
      </c>
      <c r="G131" s="33"/>
      <c r="H131" s="33"/>
    </row>
    <row r="132" spans="1:8" ht="56.25" x14ac:dyDescent="0.2">
      <c r="A132" s="45" t="s">
        <v>56</v>
      </c>
      <c r="B132" s="46" t="s">
        <v>113</v>
      </c>
      <c r="C132" s="46" t="s">
        <v>3</v>
      </c>
      <c r="D132" s="47">
        <v>3.1</v>
      </c>
      <c r="E132" s="47">
        <v>3.1</v>
      </c>
      <c r="F132" s="47">
        <v>3.1</v>
      </c>
      <c r="G132" s="33"/>
      <c r="H132" s="33"/>
    </row>
    <row r="133" spans="1:8" ht="22.5" x14ac:dyDescent="0.2">
      <c r="A133" s="45" t="s">
        <v>34</v>
      </c>
      <c r="B133" s="46" t="s">
        <v>113</v>
      </c>
      <c r="C133" s="46" t="s">
        <v>35</v>
      </c>
      <c r="D133" s="47">
        <v>3.1</v>
      </c>
      <c r="E133" s="47">
        <v>3.1</v>
      </c>
      <c r="F133" s="47">
        <v>3.1</v>
      </c>
      <c r="G133" s="33"/>
      <c r="H133" s="33"/>
    </row>
    <row r="134" spans="1:8" ht="21" x14ac:dyDescent="0.2">
      <c r="A134" s="51" t="s">
        <v>114</v>
      </c>
      <c r="B134" s="52" t="s">
        <v>10</v>
      </c>
      <c r="C134" s="52" t="s">
        <v>3</v>
      </c>
      <c r="D134" s="53">
        <v>966810.8</v>
      </c>
      <c r="E134" s="53">
        <v>952905.59999999986</v>
      </c>
      <c r="F134" s="53">
        <v>954566.59999999986</v>
      </c>
      <c r="G134" s="33"/>
      <c r="H134" s="33"/>
    </row>
    <row r="135" spans="1:8" ht="22.5" x14ac:dyDescent="0.2">
      <c r="A135" s="45" t="s">
        <v>115</v>
      </c>
      <c r="B135" s="46" t="s">
        <v>116</v>
      </c>
      <c r="C135" s="46" t="s">
        <v>3</v>
      </c>
      <c r="D135" s="47">
        <v>568084.30000000005</v>
      </c>
      <c r="E135" s="47">
        <v>573035.69999999995</v>
      </c>
      <c r="F135" s="47">
        <v>574330.79999999993</v>
      </c>
      <c r="G135" s="33"/>
      <c r="H135" s="33"/>
    </row>
    <row r="136" spans="1:8" ht="22.5" x14ac:dyDescent="0.2">
      <c r="A136" s="45" t="s">
        <v>117</v>
      </c>
      <c r="B136" s="46" t="s">
        <v>118</v>
      </c>
      <c r="C136" s="46" t="s">
        <v>3</v>
      </c>
      <c r="D136" s="47">
        <v>7082.4</v>
      </c>
      <c r="E136" s="47">
        <v>9303.5</v>
      </c>
      <c r="F136" s="47">
        <v>9940</v>
      </c>
      <c r="G136" s="33"/>
      <c r="H136" s="33"/>
    </row>
    <row r="137" spans="1:8" ht="22.5" x14ac:dyDescent="0.2">
      <c r="A137" s="45" t="s">
        <v>608</v>
      </c>
      <c r="B137" s="46" t="s">
        <v>609</v>
      </c>
      <c r="C137" s="46" t="s">
        <v>3</v>
      </c>
      <c r="D137" s="47">
        <v>112</v>
      </c>
      <c r="E137" s="47">
        <v>0</v>
      </c>
      <c r="F137" s="47">
        <v>0</v>
      </c>
      <c r="G137" s="33"/>
      <c r="H137" s="33"/>
    </row>
    <row r="138" spans="1:8" ht="22.5" x14ac:dyDescent="0.2">
      <c r="A138" s="45" t="s">
        <v>34</v>
      </c>
      <c r="B138" s="46" t="s">
        <v>609</v>
      </c>
      <c r="C138" s="46" t="s">
        <v>35</v>
      </c>
      <c r="D138" s="47">
        <v>112</v>
      </c>
      <c r="E138" s="47">
        <v>0</v>
      </c>
      <c r="F138" s="47">
        <v>0</v>
      </c>
      <c r="G138" s="33"/>
      <c r="H138" s="33"/>
    </row>
    <row r="139" spans="1:8" ht="22.5" x14ac:dyDescent="0.2">
      <c r="A139" s="45" t="s">
        <v>119</v>
      </c>
      <c r="B139" s="46" t="s">
        <v>376</v>
      </c>
      <c r="C139" s="46" t="s">
        <v>3</v>
      </c>
      <c r="D139" s="47">
        <v>6970.4</v>
      </c>
      <c r="E139" s="47">
        <v>9303.5</v>
      </c>
      <c r="F139" s="47">
        <v>9940</v>
      </c>
      <c r="G139" s="33"/>
      <c r="H139" s="33"/>
    </row>
    <row r="140" spans="1:8" ht="22.5" x14ac:dyDescent="0.2">
      <c r="A140" s="45" t="s">
        <v>34</v>
      </c>
      <c r="B140" s="46" t="s">
        <v>376</v>
      </c>
      <c r="C140" s="46" t="s">
        <v>35</v>
      </c>
      <c r="D140" s="47">
        <v>6970.4</v>
      </c>
      <c r="E140" s="47">
        <v>9303.5</v>
      </c>
      <c r="F140" s="47">
        <v>9940</v>
      </c>
      <c r="G140" s="33"/>
      <c r="H140" s="33"/>
    </row>
    <row r="141" spans="1:8" x14ac:dyDescent="0.2">
      <c r="A141" s="45" t="s">
        <v>610</v>
      </c>
      <c r="B141" s="46" t="s">
        <v>611</v>
      </c>
      <c r="C141" s="46" t="s">
        <v>3</v>
      </c>
      <c r="D141" s="47">
        <v>2172.6999999999998</v>
      </c>
      <c r="E141" s="47">
        <v>0</v>
      </c>
      <c r="F141" s="47">
        <v>0</v>
      </c>
      <c r="G141" s="33"/>
      <c r="H141" s="33"/>
    </row>
    <row r="142" spans="1:8" x14ac:dyDescent="0.2">
      <c r="A142" s="45" t="s">
        <v>612</v>
      </c>
      <c r="B142" s="46" t="s">
        <v>613</v>
      </c>
      <c r="C142" s="46" t="s">
        <v>3</v>
      </c>
      <c r="D142" s="47">
        <v>2172.6999999999998</v>
      </c>
      <c r="E142" s="47">
        <v>0</v>
      </c>
      <c r="F142" s="47">
        <v>0</v>
      </c>
      <c r="G142" s="33"/>
      <c r="H142" s="40"/>
    </row>
    <row r="143" spans="1:8" ht="22.5" x14ac:dyDescent="0.2">
      <c r="A143" s="45" t="s">
        <v>34</v>
      </c>
      <c r="B143" s="46" t="s">
        <v>613</v>
      </c>
      <c r="C143" s="46" t="s">
        <v>35</v>
      </c>
      <c r="D143" s="47">
        <v>2172.6999999999998</v>
      </c>
      <c r="E143" s="47">
        <v>0</v>
      </c>
      <c r="F143" s="47">
        <v>0</v>
      </c>
      <c r="G143" s="33"/>
      <c r="H143" s="33"/>
    </row>
    <row r="144" spans="1:8" x14ac:dyDescent="0.2">
      <c r="A144" s="45" t="s">
        <v>616</v>
      </c>
      <c r="B144" s="46" t="s">
        <v>641</v>
      </c>
      <c r="C144" s="46" t="s">
        <v>3</v>
      </c>
      <c r="D144" s="47">
        <v>175</v>
      </c>
      <c r="E144" s="47">
        <v>0</v>
      </c>
      <c r="F144" s="47">
        <v>0</v>
      </c>
      <c r="G144" s="33"/>
      <c r="H144" s="33"/>
    </row>
    <row r="145" spans="1:8" x14ac:dyDescent="0.2">
      <c r="A145" s="45" t="s">
        <v>617</v>
      </c>
      <c r="B145" s="46" t="s">
        <v>642</v>
      </c>
      <c r="C145" s="46" t="s">
        <v>3</v>
      </c>
      <c r="D145" s="47">
        <v>175</v>
      </c>
      <c r="E145" s="47">
        <v>0</v>
      </c>
      <c r="F145" s="47">
        <v>0</v>
      </c>
      <c r="G145" s="33"/>
      <c r="H145" s="33"/>
    </row>
    <row r="146" spans="1:8" ht="22.5" x14ac:dyDescent="0.2">
      <c r="A146" s="45" t="s">
        <v>34</v>
      </c>
      <c r="B146" s="46" t="s">
        <v>642</v>
      </c>
      <c r="C146" s="46" t="s">
        <v>35</v>
      </c>
      <c r="D146" s="47">
        <v>175</v>
      </c>
      <c r="E146" s="47">
        <v>0</v>
      </c>
      <c r="F146" s="47">
        <v>0</v>
      </c>
      <c r="G146" s="33"/>
      <c r="H146" s="33"/>
    </row>
    <row r="147" spans="1:8" x14ac:dyDescent="0.2">
      <c r="A147" s="45" t="s">
        <v>120</v>
      </c>
      <c r="B147" s="46" t="s">
        <v>121</v>
      </c>
      <c r="C147" s="46" t="s">
        <v>3</v>
      </c>
      <c r="D147" s="47">
        <v>4660.3</v>
      </c>
      <c r="E147" s="47">
        <v>2000</v>
      </c>
      <c r="F147" s="47">
        <v>2700</v>
      </c>
      <c r="G147" s="33"/>
      <c r="H147" s="33"/>
    </row>
    <row r="148" spans="1:8" x14ac:dyDescent="0.2">
      <c r="A148" s="45" t="s">
        <v>122</v>
      </c>
      <c r="B148" s="46" t="s">
        <v>377</v>
      </c>
      <c r="C148" s="46" t="s">
        <v>3</v>
      </c>
      <c r="D148" s="47">
        <v>4660.3</v>
      </c>
      <c r="E148" s="47">
        <v>2000</v>
      </c>
      <c r="F148" s="47">
        <v>2700</v>
      </c>
      <c r="G148" s="33"/>
      <c r="H148" s="33"/>
    </row>
    <row r="149" spans="1:8" x14ac:dyDescent="0.2">
      <c r="A149" s="45" t="s">
        <v>36</v>
      </c>
      <c r="B149" s="46" t="s">
        <v>377</v>
      </c>
      <c r="C149" s="46" t="s">
        <v>37</v>
      </c>
      <c r="D149" s="47">
        <v>4660.3</v>
      </c>
      <c r="E149" s="47">
        <v>2000</v>
      </c>
      <c r="F149" s="47">
        <v>2700</v>
      </c>
      <c r="G149" s="33"/>
      <c r="H149" s="33"/>
    </row>
    <row r="150" spans="1:8" ht="22.5" x14ac:dyDescent="0.2">
      <c r="A150" s="45" t="s">
        <v>123</v>
      </c>
      <c r="B150" s="46" t="s">
        <v>124</v>
      </c>
      <c r="C150" s="46" t="s">
        <v>3</v>
      </c>
      <c r="D150" s="47">
        <v>27787.4</v>
      </c>
      <c r="E150" s="47">
        <v>31184.6</v>
      </c>
      <c r="F150" s="47">
        <v>31184.6</v>
      </c>
      <c r="G150" s="33"/>
      <c r="H150" s="33"/>
    </row>
    <row r="151" spans="1:8" ht="22.5" x14ac:dyDescent="0.2">
      <c r="A151" s="45" t="s">
        <v>125</v>
      </c>
      <c r="B151" s="46" t="s">
        <v>378</v>
      </c>
      <c r="C151" s="46" t="s">
        <v>3</v>
      </c>
      <c r="D151" s="47">
        <v>27787.4</v>
      </c>
      <c r="E151" s="47">
        <v>31184.6</v>
      </c>
      <c r="F151" s="47">
        <v>31184.6</v>
      </c>
      <c r="G151" s="33"/>
      <c r="H151" s="33"/>
    </row>
    <row r="152" spans="1:8" ht="22.5" x14ac:dyDescent="0.2">
      <c r="A152" s="45" t="s">
        <v>85</v>
      </c>
      <c r="B152" s="46" t="s">
        <v>378</v>
      </c>
      <c r="C152" s="46" t="s">
        <v>86</v>
      </c>
      <c r="D152" s="47">
        <v>12596.6</v>
      </c>
      <c r="E152" s="47">
        <v>20603.2</v>
      </c>
      <c r="F152" s="47">
        <v>20603.2</v>
      </c>
      <c r="G152" s="33"/>
      <c r="H152" s="33"/>
    </row>
    <row r="153" spans="1:8" ht="22.5" x14ac:dyDescent="0.2">
      <c r="A153" s="45" t="s">
        <v>34</v>
      </c>
      <c r="B153" s="46" t="s">
        <v>378</v>
      </c>
      <c r="C153" s="46" t="s">
        <v>35</v>
      </c>
      <c r="D153" s="47">
        <v>15190.8</v>
      </c>
      <c r="E153" s="47">
        <v>10581.4</v>
      </c>
      <c r="F153" s="47">
        <v>10581.4</v>
      </c>
      <c r="G153" s="33"/>
      <c r="H153" s="33"/>
    </row>
    <row r="154" spans="1:8" ht="22.5" x14ac:dyDescent="0.2">
      <c r="A154" s="45" t="s">
        <v>126</v>
      </c>
      <c r="B154" s="46" t="s">
        <v>127</v>
      </c>
      <c r="C154" s="46" t="s">
        <v>3</v>
      </c>
      <c r="D154" s="47">
        <v>1000</v>
      </c>
      <c r="E154" s="47">
        <v>1000</v>
      </c>
      <c r="F154" s="47">
        <v>1000</v>
      </c>
      <c r="G154" s="33"/>
      <c r="H154" s="33"/>
    </row>
    <row r="155" spans="1:8" x14ac:dyDescent="0.2">
      <c r="A155" s="45" t="s">
        <v>128</v>
      </c>
      <c r="B155" s="46" t="s">
        <v>379</v>
      </c>
      <c r="C155" s="46" t="s">
        <v>3</v>
      </c>
      <c r="D155" s="47">
        <v>1000</v>
      </c>
      <c r="E155" s="47">
        <v>1000</v>
      </c>
      <c r="F155" s="47">
        <v>1000</v>
      </c>
      <c r="G155" s="33"/>
      <c r="H155" s="33"/>
    </row>
    <row r="156" spans="1:8" ht="22.5" x14ac:dyDescent="0.2">
      <c r="A156" s="45" t="s">
        <v>85</v>
      </c>
      <c r="B156" s="46" t="s">
        <v>379</v>
      </c>
      <c r="C156" s="46" t="s">
        <v>86</v>
      </c>
      <c r="D156" s="47">
        <v>578</v>
      </c>
      <c r="E156" s="47">
        <v>578</v>
      </c>
      <c r="F156" s="47">
        <v>578</v>
      </c>
      <c r="G156" s="33"/>
      <c r="H156" s="33"/>
    </row>
    <row r="157" spans="1:8" ht="22.5" x14ac:dyDescent="0.2">
      <c r="A157" s="45" t="s">
        <v>34</v>
      </c>
      <c r="B157" s="46" t="s">
        <v>379</v>
      </c>
      <c r="C157" s="46" t="s">
        <v>35</v>
      </c>
      <c r="D157" s="47">
        <v>422</v>
      </c>
      <c r="E157" s="47">
        <v>422</v>
      </c>
      <c r="F157" s="47">
        <v>422</v>
      </c>
      <c r="G157" s="33"/>
      <c r="H157" s="33"/>
    </row>
    <row r="158" spans="1:8" ht="22.5" x14ac:dyDescent="0.2">
      <c r="A158" s="45" t="s">
        <v>43</v>
      </c>
      <c r="B158" s="46" t="s">
        <v>129</v>
      </c>
      <c r="C158" s="46" t="s">
        <v>3</v>
      </c>
      <c r="D158" s="47">
        <v>524206.5</v>
      </c>
      <c r="E158" s="47">
        <v>529147.6</v>
      </c>
      <c r="F158" s="47">
        <v>529106.19999999995</v>
      </c>
      <c r="G158" s="33"/>
      <c r="H158" s="33"/>
    </row>
    <row r="159" spans="1:8" ht="22.5" x14ac:dyDescent="0.2">
      <c r="A159" s="45" t="s">
        <v>130</v>
      </c>
      <c r="B159" s="46" t="s">
        <v>131</v>
      </c>
      <c r="C159" s="46" t="s">
        <v>3</v>
      </c>
      <c r="D159" s="47">
        <v>139069.79999999999</v>
      </c>
      <c r="E159" s="47">
        <v>139069.79999999999</v>
      </c>
      <c r="F159" s="47">
        <v>139069.79999999999</v>
      </c>
      <c r="G159" s="33"/>
      <c r="H159" s="33"/>
    </row>
    <row r="160" spans="1:8" ht="22.5" x14ac:dyDescent="0.2">
      <c r="A160" s="45" t="s">
        <v>34</v>
      </c>
      <c r="B160" s="46" t="s">
        <v>131</v>
      </c>
      <c r="C160" s="46" t="s">
        <v>35</v>
      </c>
      <c r="D160" s="47">
        <v>139069.79999999999</v>
      </c>
      <c r="E160" s="47">
        <v>139069.79999999999</v>
      </c>
      <c r="F160" s="47">
        <v>139069.79999999999</v>
      </c>
      <c r="G160" s="33"/>
      <c r="H160" s="33"/>
    </row>
    <row r="161" spans="1:8" ht="22.5" x14ac:dyDescent="0.2">
      <c r="A161" s="45" t="s">
        <v>46</v>
      </c>
      <c r="B161" s="46" t="s">
        <v>132</v>
      </c>
      <c r="C161" s="46" t="s">
        <v>3</v>
      </c>
      <c r="D161" s="47">
        <v>57374.5</v>
      </c>
      <c r="E161" s="47">
        <v>57374.5</v>
      </c>
      <c r="F161" s="47">
        <v>57374.5</v>
      </c>
      <c r="G161" s="33"/>
      <c r="H161" s="33"/>
    </row>
    <row r="162" spans="1:8" ht="22.5" x14ac:dyDescent="0.2">
      <c r="A162" s="45" t="s">
        <v>34</v>
      </c>
      <c r="B162" s="46" t="s">
        <v>132</v>
      </c>
      <c r="C162" s="46" t="s">
        <v>35</v>
      </c>
      <c r="D162" s="47">
        <v>57374.5</v>
      </c>
      <c r="E162" s="47">
        <v>57374.5</v>
      </c>
      <c r="F162" s="47">
        <v>57374.5</v>
      </c>
      <c r="G162" s="33"/>
      <c r="H162" s="40"/>
    </row>
    <row r="163" spans="1:8" ht="33.75" x14ac:dyDescent="0.2">
      <c r="A163" s="45" t="s">
        <v>360</v>
      </c>
      <c r="B163" s="46" t="s">
        <v>133</v>
      </c>
      <c r="C163" s="46" t="s">
        <v>3</v>
      </c>
      <c r="D163" s="47">
        <v>666.9</v>
      </c>
      <c r="E163" s="47">
        <v>680</v>
      </c>
      <c r="F163" s="47">
        <v>680</v>
      </c>
      <c r="G163" s="33"/>
      <c r="H163" s="33"/>
    </row>
    <row r="164" spans="1:8" ht="22.5" x14ac:dyDescent="0.2">
      <c r="A164" s="45" t="s">
        <v>34</v>
      </c>
      <c r="B164" s="46" t="s">
        <v>133</v>
      </c>
      <c r="C164" s="46" t="s">
        <v>35</v>
      </c>
      <c r="D164" s="47">
        <v>666.9</v>
      </c>
      <c r="E164" s="47">
        <v>680</v>
      </c>
      <c r="F164" s="47">
        <v>680</v>
      </c>
      <c r="G164" s="33"/>
      <c r="H164" s="33"/>
    </row>
    <row r="165" spans="1:8" ht="22.5" x14ac:dyDescent="0.2">
      <c r="A165" s="45" t="s">
        <v>45</v>
      </c>
      <c r="B165" s="46" t="s">
        <v>380</v>
      </c>
      <c r="C165" s="46" t="s">
        <v>3</v>
      </c>
      <c r="D165" s="47">
        <v>327095.3</v>
      </c>
      <c r="E165" s="47">
        <v>332023.3</v>
      </c>
      <c r="F165" s="47">
        <v>331981.90000000002</v>
      </c>
      <c r="G165" s="33"/>
      <c r="H165" s="33"/>
    </row>
    <row r="166" spans="1:8" ht="22.5" x14ac:dyDescent="0.2">
      <c r="A166" s="45" t="s">
        <v>34</v>
      </c>
      <c r="B166" s="46" t="s">
        <v>380</v>
      </c>
      <c r="C166" s="46" t="s">
        <v>35</v>
      </c>
      <c r="D166" s="47">
        <v>327095.3</v>
      </c>
      <c r="E166" s="47">
        <v>332023.3</v>
      </c>
      <c r="F166" s="47">
        <v>331981.90000000002</v>
      </c>
      <c r="G166" s="33"/>
      <c r="H166" s="33"/>
    </row>
    <row r="167" spans="1:8" x14ac:dyDescent="0.2">
      <c r="A167" s="45" t="s">
        <v>577</v>
      </c>
      <c r="B167" s="46" t="s">
        <v>614</v>
      </c>
      <c r="C167" s="46" t="s">
        <v>3</v>
      </c>
      <c r="D167" s="47">
        <v>600</v>
      </c>
      <c r="E167" s="47">
        <v>0</v>
      </c>
      <c r="F167" s="47">
        <v>0</v>
      </c>
      <c r="G167" s="33"/>
      <c r="H167" s="33"/>
    </row>
    <row r="168" spans="1:8" x14ac:dyDescent="0.2">
      <c r="A168" s="45" t="s">
        <v>579</v>
      </c>
      <c r="B168" s="46" t="s">
        <v>615</v>
      </c>
      <c r="C168" s="46" t="s">
        <v>3</v>
      </c>
      <c r="D168" s="47">
        <v>600</v>
      </c>
      <c r="E168" s="47">
        <v>0</v>
      </c>
      <c r="F168" s="47">
        <v>0</v>
      </c>
      <c r="G168" s="33"/>
      <c r="H168" s="33"/>
    </row>
    <row r="169" spans="1:8" ht="22.5" x14ac:dyDescent="0.2">
      <c r="A169" s="45" t="s">
        <v>34</v>
      </c>
      <c r="B169" s="46" t="s">
        <v>615</v>
      </c>
      <c r="C169" s="46" t="s">
        <v>35</v>
      </c>
      <c r="D169" s="47">
        <v>600</v>
      </c>
      <c r="E169" s="47">
        <v>0</v>
      </c>
      <c r="F169" s="47">
        <v>0</v>
      </c>
      <c r="G169" s="33"/>
      <c r="H169" s="33"/>
    </row>
    <row r="170" spans="1:8" ht="56.25" x14ac:dyDescent="0.2">
      <c r="A170" s="45" t="s">
        <v>54</v>
      </c>
      <c r="B170" s="46" t="s">
        <v>138</v>
      </c>
      <c r="C170" s="46" t="s">
        <v>3</v>
      </c>
      <c r="D170" s="47">
        <v>400</v>
      </c>
      <c r="E170" s="47">
        <v>400</v>
      </c>
      <c r="F170" s="47">
        <v>400</v>
      </c>
      <c r="G170" s="33"/>
      <c r="H170" s="33"/>
    </row>
    <row r="171" spans="1:8" ht="56.25" x14ac:dyDescent="0.2">
      <c r="A171" s="45" t="s">
        <v>56</v>
      </c>
      <c r="B171" s="46" t="s">
        <v>139</v>
      </c>
      <c r="C171" s="46" t="s">
        <v>3</v>
      </c>
      <c r="D171" s="47">
        <v>400</v>
      </c>
      <c r="E171" s="47">
        <v>400</v>
      </c>
      <c r="F171" s="47">
        <v>400</v>
      </c>
      <c r="G171" s="33"/>
      <c r="H171" s="33"/>
    </row>
    <row r="172" spans="1:8" ht="22.5" x14ac:dyDescent="0.2">
      <c r="A172" s="45" t="s">
        <v>34</v>
      </c>
      <c r="B172" s="46" t="s">
        <v>139</v>
      </c>
      <c r="C172" s="46" t="s">
        <v>35</v>
      </c>
      <c r="D172" s="47">
        <v>400</v>
      </c>
      <c r="E172" s="47">
        <v>400</v>
      </c>
      <c r="F172" s="47">
        <v>400</v>
      </c>
      <c r="G172" s="33"/>
      <c r="H172" s="33"/>
    </row>
    <row r="173" spans="1:8" ht="22.5" x14ac:dyDescent="0.2">
      <c r="A173" s="45" t="s">
        <v>140</v>
      </c>
      <c r="B173" s="46" t="s">
        <v>141</v>
      </c>
      <c r="C173" s="46" t="s">
        <v>3</v>
      </c>
      <c r="D173" s="47">
        <v>314806.09999999998</v>
      </c>
      <c r="E173" s="47">
        <v>296757.2</v>
      </c>
      <c r="F173" s="47">
        <v>297123.09999999998</v>
      </c>
      <c r="G173" s="33"/>
      <c r="H173" s="33"/>
    </row>
    <row r="174" spans="1:8" x14ac:dyDescent="0.2">
      <c r="A174" s="45" t="s">
        <v>142</v>
      </c>
      <c r="B174" s="46" t="s">
        <v>143</v>
      </c>
      <c r="C174" s="46" t="s">
        <v>3</v>
      </c>
      <c r="D174" s="47">
        <v>12962.5</v>
      </c>
      <c r="E174" s="47">
        <v>0</v>
      </c>
      <c r="F174" s="47">
        <v>0</v>
      </c>
      <c r="G174" s="33"/>
      <c r="H174" s="33"/>
    </row>
    <row r="175" spans="1:8" x14ac:dyDescent="0.2">
      <c r="A175" s="45" t="s">
        <v>144</v>
      </c>
      <c r="B175" s="46" t="s">
        <v>381</v>
      </c>
      <c r="C175" s="46" t="s">
        <v>3</v>
      </c>
      <c r="D175" s="47">
        <v>12962.5</v>
      </c>
      <c r="E175" s="47">
        <v>0</v>
      </c>
      <c r="F175" s="47">
        <v>0</v>
      </c>
      <c r="G175" s="33"/>
      <c r="H175" s="33"/>
    </row>
    <row r="176" spans="1:8" x14ac:dyDescent="0.2">
      <c r="A176" s="45" t="s">
        <v>36</v>
      </c>
      <c r="B176" s="46" t="s">
        <v>381</v>
      </c>
      <c r="C176" s="46" t="s">
        <v>37</v>
      </c>
      <c r="D176" s="47">
        <v>12962.5</v>
      </c>
      <c r="E176" s="47">
        <v>0</v>
      </c>
      <c r="F176" s="47">
        <v>0</v>
      </c>
      <c r="G176" s="33"/>
      <c r="H176" s="33"/>
    </row>
    <row r="177" spans="1:8" ht="22.5" x14ac:dyDescent="0.2">
      <c r="A177" s="45" t="s">
        <v>145</v>
      </c>
      <c r="B177" s="46" t="s">
        <v>146</v>
      </c>
      <c r="C177" s="46" t="s">
        <v>3</v>
      </c>
      <c r="D177" s="47">
        <v>0</v>
      </c>
      <c r="E177" s="47">
        <v>1000</v>
      </c>
      <c r="F177" s="47">
        <v>0</v>
      </c>
      <c r="G177" s="33"/>
      <c r="H177" s="33"/>
    </row>
    <row r="178" spans="1:8" ht="22.5" x14ac:dyDescent="0.2">
      <c r="A178" s="45" t="s">
        <v>147</v>
      </c>
      <c r="B178" s="46" t="s">
        <v>382</v>
      </c>
      <c r="C178" s="46" t="s">
        <v>3</v>
      </c>
      <c r="D178" s="47">
        <v>0</v>
      </c>
      <c r="E178" s="47">
        <v>1000</v>
      </c>
      <c r="F178" s="47">
        <v>0</v>
      </c>
      <c r="G178" s="33"/>
      <c r="H178" s="33"/>
    </row>
    <row r="179" spans="1:8" ht="22.5" x14ac:dyDescent="0.2">
      <c r="A179" s="45" t="s">
        <v>34</v>
      </c>
      <c r="B179" s="46" t="s">
        <v>382</v>
      </c>
      <c r="C179" s="46" t="s">
        <v>35</v>
      </c>
      <c r="D179" s="47">
        <v>0</v>
      </c>
      <c r="E179" s="47">
        <v>1000</v>
      </c>
      <c r="F179" s="47">
        <v>0</v>
      </c>
      <c r="G179" s="33"/>
      <c r="H179" s="33"/>
    </row>
    <row r="180" spans="1:8" ht="22.5" x14ac:dyDescent="0.2">
      <c r="A180" s="45" t="s">
        <v>43</v>
      </c>
      <c r="B180" s="46" t="s">
        <v>148</v>
      </c>
      <c r="C180" s="46" t="s">
        <v>3</v>
      </c>
      <c r="D180" s="47">
        <v>292514.3</v>
      </c>
      <c r="E180" s="47">
        <v>279234.3</v>
      </c>
      <c r="F180" s="47">
        <v>281706.59999999998</v>
      </c>
      <c r="G180" s="33"/>
      <c r="H180" s="33"/>
    </row>
    <row r="181" spans="1:8" ht="22.5" x14ac:dyDescent="0.2">
      <c r="A181" s="45" t="s">
        <v>46</v>
      </c>
      <c r="B181" s="46" t="s">
        <v>149</v>
      </c>
      <c r="C181" s="46" t="s">
        <v>3</v>
      </c>
      <c r="D181" s="47">
        <v>51090.400000000001</v>
      </c>
      <c r="E181" s="47">
        <v>51090.400000000001</v>
      </c>
      <c r="F181" s="47">
        <v>51090.400000000001</v>
      </c>
      <c r="G181" s="33"/>
      <c r="H181" s="33"/>
    </row>
    <row r="182" spans="1:8" ht="22.5" x14ac:dyDescent="0.2">
      <c r="A182" s="45" t="s">
        <v>34</v>
      </c>
      <c r="B182" s="46" t="s">
        <v>149</v>
      </c>
      <c r="C182" s="46" t="s">
        <v>35</v>
      </c>
      <c r="D182" s="47">
        <v>51090.400000000001</v>
      </c>
      <c r="E182" s="47">
        <v>51090.400000000001</v>
      </c>
      <c r="F182" s="47">
        <v>51090.400000000001</v>
      </c>
      <c r="G182" s="33"/>
      <c r="H182" s="33"/>
    </row>
    <row r="183" spans="1:8" ht="33.75" x14ac:dyDescent="0.2">
      <c r="A183" s="45" t="s">
        <v>360</v>
      </c>
      <c r="B183" s="46" t="s">
        <v>150</v>
      </c>
      <c r="C183" s="46" t="s">
        <v>3</v>
      </c>
      <c r="D183" s="47">
        <v>1077.2</v>
      </c>
      <c r="E183" s="47">
        <v>1098.3</v>
      </c>
      <c r="F183" s="47">
        <v>1098.3</v>
      </c>
      <c r="G183" s="33"/>
      <c r="H183" s="33"/>
    </row>
    <row r="184" spans="1:8" ht="22.5" x14ac:dyDescent="0.2">
      <c r="A184" s="45" t="s">
        <v>34</v>
      </c>
      <c r="B184" s="46" t="s">
        <v>150</v>
      </c>
      <c r="C184" s="46" t="s">
        <v>35</v>
      </c>
      <c r="D184" s="47">
        <v>1077.2</v>
      </c>
      <c r="E184" s="47">
        <v>1098.3</v>
      </c>
      <c r="F184" s="47">
        <v>1098.3</v>
      </c>
      <c r="G184" s="33"/>
      <c r="H184" s="33"/>
    </row>
    <row r="185" spans="1:8" ht="22.5" x14ac:dyDescent="0.2">
      <c r="A185" s="45" t="s">
        <v>45</v>
      </c>
      <c r="B185" s="46" t="s">
        <v>383</v>
      </c>
      <c r="C185" s="46" t="s">
        <v>3</v>
      </c>
      <c r="D185" s="47">
        <v>240346.7</v>
      </c>
      <c r="E185" s="47">
        <v>227045.6</v>
      </c>
      <c r="F185" s="47">
        <v>229517.9</v>
      </c>
      <c r="G185" s="33"/>
      <c r="H185" s="33"/>
    </row>
    <row r="186" spans="1:8" ht="22.5" x14ac:dyDescent="0.2">
      <c r="A186" s="45" t="s">
        <v>34</v>
      </c>
      <c r="B186" s="46" t="s">
        <v>383</v>
      </c>
      <c r="C186" s="46" t="s">
        <v>35</v>
      </c>
      <c r="D186" s="47">
        <v>240346.7</v>
      </c>
      <c r="E186" s="47">
        <v>227045.6</v>
      </c>
      <c r="F186" s="47">
        <v>229517.9</v>
      </c>
      <c r="G186" s="33"/>
      <c r="H186" s="33"/>
    </row>
    <row r="187" spans="1:8" ht="22.5" x14ac:dyDescent="0.2">
      <c r="A187" s="45" t="s">
        <v>49</v>
      </c>
      <c r="B187" s="46" t="s">
        <v>151</v>
      </c>
      <c r="C187" s="46" t="s">
        <v>3</v>
      </c>
      <c r="D187" s="47">
        <v>7045</v>
      </c>
      <c r="E187" s="47">
        <v>13685.7</v>
      </c>
      <c r="F187" s="47">
        <v>13086.5</v>
      </c>
      <c r="G187" s="33"/>
      <c r="H187" s="33"/>
    </row>
    <row r="188" spans="1:8" ht="22.5" x14ac:dyDescent="0.2">
      <c r="A188" s="45" t="s">
        <v>51</v>
      </c>
      <c r="B188" s="46" t="s">
        <v>384</v>
      </c>
      <c r="C188" s="46" t="s">
        <v>3</v>
      </c>
      <c r="D188" s="47">
        <v>7045</v>
      </c>
      <c r="E188" s="47">
        <v>13685.7</v>
      </c>
      <c r="F188" s="47">
        <v>13086.5</v>
      </c>
      <c r="G188" s="33"/>
      <c r="H188" s="33"/>
    </row>
    <row r="189" spans="1:8" ht="22.5" x14ac:dyDescent="0.2">
      <c r="A189" s="45" t="s">
        <v>34</v>
      </c>
      <c r="B189" s="46" t="s">
        <v>384</v>
      </c>
      <c r="C189" s="46" t="s">
        <v>35</v>
      </c>
      <c r="D189" s="47">
        <v>7045</v>
      </c>
      <c r="E189" s="47">
        <v>13685.7</v>
      </c>
      <c r="F189" s="47">
        <v>13086.5</v>
      </c>
      <c r="G189" s="33"/>
      <c r="H189" s="33"/>
    </row>
    <row r="190" spans="1:8" x14ac:dyDescent="0.2">
      <c r="A190" s="45" t="s">
        <v>577</v>
      </c>
      <c r="B190" s="46" t="s">
        <v>618</v>
      </c>
      <c r="C190" s="46" t="s">
        <v>3</v>
      </c>
      <c r="D190" s="47">
        <v>2164.3000000000002</v>
      </c>
      <c r="E190" s="47">
        <v>0</v>
      </c>
      <c r="F190" s="47">
        <v>0</v>
      </c>
      <c r="G190" s="33"/>
      <c r="H190" s="33"/>
    </row>
    <row r="191" spans="1:8" x14ac:dyDescent="0.2">
      <c r="A191" s="45" t="s">
        <v>579</v>
      </c>
      <c r="B191" s="46" t="s">
        <v>619</v>
      </c>
      <c r="C191" s="46" t="s">
        <v>3</v>
      </c>
      <c r="D191" s="47">
        <v>1667.8</v>
      </c>
      <c r="E191" s="47">
        <v>0</v>
      </c>
      <c r="F191" s="47">
        <v>0</v>
      </c>
      <c r="G191" s="33"/>
      <c r="H191" s="33"/>
    </row>
    <row r="192" spans="1:8" ht="22.5" x14ac:dyDescent="0.2">
      <c r="A192" s="45" t="s">
        <v>34</v>
      </c>
      <c r="B192" s="46" t="s">
        <v>619</v>
      </c>
      <c r="C192" s="46" t="s">
        <v>35</v>
      </c>
      <c r="D192" s="47">
        <v>1667.8</v>
      </c>
      <c r="E192" s="47">
        <v>0</v>
      </c>
      <c r="F192" s="47">
        <v>0</v>
      </c>
      <c r="G192" s="33"/>
      <c r="H192" s="33"/>
    </row>
    <row r="193" spans="1:8" ht="22.5" x14ac:dyDescent="0.2">
      <c r="A193" s="45" t="s">
        <v>620</v>
      </c>
      <c r="B193" s="46" t="s">
        <v>621</v>
      </c>
      <c r="C193" s="46" t="s">
        <v>3</v>
      </c>
      <c r="D193" s="47">
        <v>496.5</v>
      </c>
      <c r="E193" s="47">
        <v>0</v>
      </c>
      <c r="F193" s="47">
        <v>0</v>
      </c>
      <c r="G193" s="33"/>
      <c r="H193" s="33"/>
    </row>
    <row r="194" spans="1:8" ht="22.5" x14ac:dyDescent="0.2">
      <c r="A194" s="45" t="s">
        <v>34</v>
      </c>
      <c r="B194" s="46" t="s">
        <v>621</v>
      </c>
      <c r="C194" s="46" t="s">
        <v>35</v>
      </c>
      <c r="D194" s="47">
        <v>496.5</v>
      </c>
      <c r="E194" s="47">
        <v>0</v>
      </c>
      <c r="F194" s="47">
        <v>0</v>
      </c>
      <c r="G194" s="33"/>
      <c r="H194" s="33"/>
    </row>
    <row r="195" spans="1:8" ht="67.5" x14ac:dyDescent="0.2">
      <c r="A195" s="45" t="s">
        <v>134</v>
      </c>
      <c r="B195" s="46" t="s">
        <v>565</v>
      </c>
      <c r="C195" s="46" t="s">
        <v>3</v>
      </c>
      <c r="D195" s="47">
        <v>0</v>
      </c>
      <c r="E195" s="47">
        <v>1810</v>
      </c>
      <c r="F195" s="47">
        <v>2000</v>
      </c>
      <c r="G195" s="33"/>
      <c r="H195" s="33"/>
    </row>
    <row r="196" spans="1:8" ht="67.5" x14ac:dyDescent="0.2">
      <c r="A196" s="45" t="s">
        <v>135</v>
      </c>
      <c r="B196" s="46" t="s">
        <v>566</v>
      </c>
      <c r="C196" s="46" t="s">
        <v>3</v>
      </c>
      <c r="D196" s="47">
        <v>0</v>
      </c>
      <c r="E196" s="47">
        <v>1810</v>
      </c>
      <c r="F196" s="47">
        <v>2000</v>
      </c>
      <c r="G196" s="33"/>
      <c r="H196" s="33"/>
    </row>
    <row r="197" spans="1:8" ht="22.5" x14ac:dyDescent="0.2">
      <c r="A197" s="45" t="s">
        <v>34</v>
      </c>
      <c r="B197" s="46" t="s">
        <v>566</v>
      </c>
      <c r="C197" s="46" t="s">
        <v>35</v>
      </c>
      <c r="D197" s="47">
        <v>0</v>
      </c>
      <c r="E197" s="47">
        <v>1810</v>
      </c>
      <c r="F197" s="47">
        <v>2000</v>
      </c>
      <c r="G197" s="33"/>
      <c r="H197" s="33"/>
    </row>
    <row r="198" spans="1:8" ht="22.5" x14ac:dyDescent="0.2">
      <c r="A198" s="45" t="s">
        <v>136</v>
      </c>
      <c r="B198" s="46" t="s">
        <v>152</v>
      </c>
      <c r="C198" s="46" t="s">
        <v>3</v>
      </c>
      <c r="D198" s="47">
        <v>0</v>
      </c>
      <c r="E198" s="47">
        <v>907.2</v>
      </c>
      <c r="F198" s="47">
        <v>210</v>
      </c>
      <c r="G198" s="33"/>
      <c r="H198" s="33"/>
    </row>
    <row r="199" spans="1:8" ht="22.5" x14ac:dyDescent="0.2">
      <c r="A199" s="45" t="s">
        <v>137</v>
      </c>
      <c r="B199" s="46" t="s">
        <v>385</v>
      </c>
      <c r="C199" s="46" t="s">
        <v>3</v>
      </c>
      <c r="D199" s="47">
        <v>0</v>
      </c>
      <c r="E199" s="47">
        <v>907.2</v>
      </c>
      <c r="F199" s="47">
        <v>210</v>
      </c>
      <c r="G199" s="33"/>
      <c r="H199" s="33"/>
    </row>
    <row r="200" spans="1:8" ht="22.5" x14ac:dyDescent="0.2">
      <c r="A200" s="45" t="s">
        <v>34</v>
      </c>
      <c r="B200" s="46" t="s">
        <v>385</v>
      </c>
      <c r="C200" s="46" t="s">
        <v>35</v>
      </c>
      <c r="D200" s="47">
        <v>0</v>
      </c>
      <c r="E200" s="47">
        <v>907.2</v>
      </c>
      <c r="F200" s="47">
        <v>210</v>
      </c>
      <c r="G200" s="33"/>
      <c r="H200" s="33"/>
    </row>
    <row r="201" spans="1:8" ht="56.25" x14ac:dyDescent="0.2">
      <c r="A201" s="45" t="s">
        <v>54</v>
      </c>
      <c r="B201" s="46" t="s">
        <v>567</v>
      </c>
      <c r="C201" s="46" t="s">
        <v>3</v>
      </c>
      <c r="D201" s="47">
        <v>120</v>
      </c>
      <c r="E201" s="47">
        <v>120</v>
      </c>
      <c r="F201" s="47">
        <v>120</v>
      </c>
      <c r="G201" s="33"/>
      <c r="H201" s="33"/>
    </row>
    <row r="202" spans="1:8" ht="56.25" x14ac:dyDescent="0.2">
      <c r="A202" s="45" t="s">
        <v>56</v>
      </c>
      <c r="B202" s="46" t="s">
        <v>568</v>
      </c>
      <c r="C202" s="46" t="s">
        <v>3</v>
      </c>
      <c r="D202" s="47">
        <v>120</v>
      </c>
      <c r="E202" s="47">
        <v>120</v>
      </c>
      <c r="F202" s="47">
        <v>120</v>
      </c>
      <c r="G202" s="33"/>
      <c r="H202" s="33"/>
    </row>
    <row r="203" spans="1:8" ht="22.5" x14ac:dyDescent="0.2">
      <c r="A203" s="45" t="s">
        <v>34</v>
      </c>
      <c r="B203" s="46" t="s">
        <v>568</v>
      </c>
      <c r="C203" s="46" t="s">
        <v>35</v>
      </c>
      <c r="D203" s="47">
        <v>120</v>
      </c>
      <c r="E203" s="47">
        <v>120</v>
      </c>
      <c r="F203" s="47">
        <v>120</v>
      </c>
      <c r="G203" s="33"/>
      <c r="H203" s="33"/>
    </row>
    <row r="204" spans="1:8" ht="22.5" x14ac:dyDescent="0.2">
      <c r="A204" s="45" t="s">
        <v>100</v>
      </c>
      <c r="B204" s="46" t="s">
        <v>153</v>
      </c>
      <c r="C204" s="46" t="s">
        <v>3</v>
      </c>
      <c r="D204" s="47">
        <v>83920.4</v>
      </c>
      <c r="E204" s="47">
        <v>83112.7</v>
      </c>
      <c r="F204" s="47">
        <v>83112.7</v>
      </c>
      <c r="G204" s="33"/>
      <c r="H204" s="33"/>
    </row>
    <row r="205" spans="1:8" ht="22.5" x14ac:dyDescent="0.2">
      <c r="A205" s="45" t="s">
        <v>43</v>
      </c>
      <c r="B205" s="46" t="s">
        <v>154</v>
      </c>
      <c r="C205" s="46" t="s">
        <v>3</v>
      </c>
      <c r="D205" s="47">
        <v>45232.1</v>
      </c>
      <c r="E205" s="47">
        <v>46232.1</v>
      </c>
      <c r="F205" s="47">
        <v>46232.1</v>
      </c>
      <c r="G205" s="33"/>
      <c r="H205" s="33"/>
    </row>
    <row r="206" spans="1:8" ht="22.5" x14ac:dyDescent="0.2">
      <c r="A206" s="45" t="s">
        <v>130</v>
      </c>
      <c r="B206" s="46" t="s">
        <v>155</v>
      </c>
      <c r="C206" s="46" t="s">
        <v>3</v>
      </c>
      <c r="D206" s="47">
        <v>5650.1</v>
      </c>
      <c r="E206" s="47">
        <v>5650.1</v>
      </c>
      <c r="F206" s="47">
        <v>5650.1</v>
      </c>
      <c r="G206" s="33"/>
      <c r="H206" s="33"/>
    </row>
    <row r="207" spans="1:8" ht="22.5" x14ac:dyDescent="0.2">
      <c r="A207" s="45" t="s">
        <v>34</v>
      </c>
      <c r="B207" s="46" t="s">
        <v>155</v>
      </c>
      <c r="C207" s="46" t="s">
        <v>35</v>
      </c>
      <c r="D207" s="47">
        <v>5650.1</v>
      </c>
      <c r="E207" s="47">
        <v>5650.1</v>
      </c>
      <c r="F207" s="47">
        <v>5650.1</v>
      </c>
      <c r="G207" s="33"/>
      <c r="H207" s="33"/>
    </row>
    <row r="208" spans="1:8" ht="22.5" x14ac:dyDescent="0.2">
      <c r="A208" s="45" t="s">
        <v>45</v>
      </c>
      <c r="B208" s="46" t="s">
        <v>391</v>
      </c>
      <c r="C208" s="46" t="s">
        <v>3</v>
      </c>
      <c r="D208" s="47">
        <v>39582</v>
      </c>
      <c r="E208" s="47">
        <v>40582</v>
      </c>
      <c r="F208" s="47">
        <v>40582</v>
      </c>
      <c r="G208" s="33"/>
      <c r="H208" s="33"/>
    </row>
    <row r="209" spans="1:8" ht="22.5" x14ac:dyDescent="0.2">
      <c r="A209" s="45" t="s">
        <v>34</v>
      </c>
      <c r="B209" s="46" t="s">
        <v>391</v>
      </c>
      <c r="C209" s="46" t="s">
        <v>35</v>
      </c>
      <c r="D209" s="47">
        <v>39582</v>
      </c>
      <c r="E209" s="47">
        <v>40582</v>
      </c>
      <c r="F209" s="47">
        <v>40582</v>
      </c>
      <c r="G209" s="33"/>
      <c r="H209" s="33"/>
    </row>
    <row r="210" spans="1:8" ht="22.5" x14ac:dyDescent="0.2">
      <c r="A210" s="45" t="s">
        <v>104</v>
      </c>
      <c r="B210" s="46" t="s">
        <v>156</v>
      </c>
      <c r="C210" s="46" t="s">
        <v>3</v>
      </c>
      <c r="D210" s="47">
        <v>38678.299999999996</v>
      </c>
      <c r="E210" s="47">
        <v>36870.6</v>
      </c>
      <c r="F210" s="47">
        <v>36870.6</v>
      </c>
      <c r="G210" s="33"/>
      <c r="H210" s="33"/>
    </row>
    <row r="211" spans="1:8" ht="22.5" x14ac:dyDescent="0.2">
      <c r="A211" s="45" t="s">
        <v>106</v>
      </c>
      <c r="B211" s="46" t="s">
        <v>392</v>
      </c>
      <c r="C211" s="46" t="s">
        <v>3</v>
      </c>
      <c r="D211" s="47">
        <v>38678.299999999996</v>
      </c>
      <c r="E211" s="47">
        <v>36870.6</v>
      </c>
      <c r="F211" s="47">
        <v>36870.6</v>
      </c>
      <c r="G211" s="33"/>
      <c r="H211" s="33"/>
    </row>
    <row r="212" spans="1:8" ht="33.75" x14ac:dyDescent="0.2">
      <c r="A212" s="45" t="s">
        <v>107</v>
      </c>
      <c r="B212" s="46" t="s">
        <v>392</v>
      </c>
      <c r="C212" s="46" t="s">
        <v>108</v>
      </c>
      <c r="D212" s="47">
        <v>36800.199999999997</v>
      </c>
      <c r="E212" s="47">
        <v>34992.5</v>
      </c>
      <c r="F212" s="47">
        <v>34992.5</v>
      </c>
      <c r="G212" s="33"/>
      <c r="H212" s="33"/>
    </row>
    <row r="213" spans="1:8" ht="22.5" x14ac:dyDescent="0.2">
      <c r="A213" s="45" t="s">
        <v>85</v>
      </c>
      <c r="B213" s="46" t="s">
        <v>392</v>
      </c>
      <c r="C213" s="46" t="s">
        <v>86</v>
      </c>
      <c r="D213" s="47">
        <v>1866.1</v>
      </c>
      <c r="E213" s="47">
        <v>1866.1</v>
      </c>
      <c r="F213" s="47">
        <v>1866.1</v>
      </c>
      <c r="G213" s="33"/>
      <c r="H213" s="33"/>
    </row>
    <row r="214" spans="1:8" x14ac:dyDescent="0.2">
      <c r="A214" s="45" t="s">
        <v>41</v>
      </c>
      <c r="B214" s="46" t="s">
        <v>392</v>
      </c>
      <c r="C214" s="46" t="s">
        <v>42</v>
      </c>
      <c r="D214" s="47">
        <v>12</v>
      </c>
      <c r="E214" s="47">
        <v>12</v>
      </c>
      <c r="F214" s="47">
        <v>12</v>
      </c>
      <c r="G214" s="33"/>
      <c r="H214" s="33"/>
    </row>
    <row r="215" spans="1:8" ht="22.5" x14ac:dyDescent="0.2">
      <c r="A215" s="45" t="s">
        <v>109</v>
      </c>
      <c r="B215" s="46" t="s">
        <v>157</v>
      </c>
      <c r="C215" s="46" t="s">
        <v>3</v>
      </c>
      <c r="D215" s="47">
        <v>10</v>
      </c>
      <c r="E215" s="47">
        <v>10</v>
      </c>
      <c r="F215" s="47">
        <v>10</v>
      </c>
      <c r="G215" s="33"/>
      <c r="H215" s="33"/>
    </row>
    <row r="216" spans="1:8" x14ac:dyDescent="0.2">
      <c r="A216" s="45" t="s">
        <v>111</v>
      </c>
      <c r="B216" s="46" t="s">
        <v>393</v>
      </c>
      <c r="C216" s="46" t="s">
        <v>3</v>
      </c>
      <c r="D216" s="47">
        <v>10</v>
      </c>
      <c r="E216" s="47">
        <v>10</v>
      </c>
      <c r="F216" s="47">
        <v>10</v>
      </c>
      <c r="G216" s="33"/>
      <c r="H216" s="33"/>
    </row>
    <row r="217" spans="1:8" ht="22.5" x14ac:dyDescent="0.2">
      <c r="A217" s="45" t="s">
        <v>85</v>
      </c>
      <c r="B217" s="46" t="s">
        <v>393</v>
      </c>
      <c r="C217" s="46" t="s">
        <v>86</v>
      </c>
      <c r="D217" s="47">
        <v>10</v>
      </c>
      <c r="E217" s="47">
        <v>10</v>
      </c>
      <c r="F217" s="47">
        <v>10</v>
      </c>
      <c r="G217" s="33"/>
      <c r="H217" s="33"/>
    </row>
    <row r="218" spans="1:8" x14ac:dyDescent="0.2">
      <c r="A218" s="51" t="s">
        <v>158</v>
      </c>
      <c r="B218" s="52" t="s">
        <v>11</v>
      </c>
      <c r="C218" s="52" t="s">
        <v>3</v>
      </c>
      <c r="D218" s="53">
        <v>96750</v>
      </c>
      <c r="E218" s="53">
        <v>113532.2</v>
      </c>
      <c r="F218" s="53">
        <v>101474.09999999999</v>
      </c>
      <c r="G218" s="33"/>
      <c r="H218" s="33"/>
    </row>
    <row r="219" spans="1:8" x14ac:dyDescent="0.2">
      <c r="A219" s="45" t="s">
        <v>159</v>
      </c>
      <c r="B219" s="46" t="s">
        <v>160</v>
      </c>
      <c r="C219" s="46" t="s">
        <v>3</v>
      </c>
      <c r="D219" s="47">
        <v>2265.6</v>
      </c>
      <c r="E219" s="47">
        <v>1900</v>
      </c>
      <c r="F219" s="47">
        <v>2284.3000000000002</v>
      </c>
      <c r="G219" s="33"/>
      <c r="H219" s="33"/>
    </row>
    <row r="220" spans="1:8" x14ac:dyDescent="0.2">
      <c r="A220" s="45" t="s">
        <v>161</v>
      </c>
      <c r="B220" s="46" t="s">
        <v>162</v>
      </c>
      <c r="C220" s="46" t="s">
        <v>3</v>
      </c>
      <c r="D220" s="47">
        <v>2265.6</v>
      </c>
      <c r="E220" s="47">
        <v>1900</v>
      </c>
      <c r="F220" s="47">
        <v>2284.3000000000002</v>
      </c>
      <c r="G220" s="33"/>
      <c r="H220" s="33"/>
    </row>
    <row r="221" spans="1:8" x14ac:dyDescent="0.2">
      <c r="A221" s="45" t="s">
        <v>163</v>
      </c>
      <c r="B221" s="46" t="s">
        <v>394</v>
      </c>
      <c r="C221" s="46" t="s">
        <v>3</v>
      </c>
      <c r="D221" s="47">
        <v>2265.6</v>
      </c>
      <c r="E221" s="47">
        <v>1900</v>
      </c>
      <c r="F221" s="47">
        <v>2284.3000000000002</v>
      </c>
      <c r="G221" s="33"/>
      <c r="H221" s="33"/>
    </row>
    <row r="222" spans="1:8" ht="22.5" x14ac:dyDescent="0.2">
      <c r="A222" s="45" t="s">
        <v>85</v>
      </c>
      <c r="B222" s="46" t="s">
        <v>394</v>
      </c>
      <c r="C222" s="46" t="s">
        <v>86</v>
      </c>
      <c r="D222" s="47">
        <v>2265.6</v>
      </c>
      <c r="E222" s="47">
        <v>1900</v>
      </c>
      <c r="F222" s="47">
        <v>2284.3000000000002</v>
      </c>
      <c r="G222" s="33"/>
      <c r="H222" s="33"/>
    </row>
    <row r="223" spans="1:8" ht="22.5" x14ac:dyDescent="0.2">
      <c r="A223" s="45" t="s">
        <v>164</v>
      </c>
      <c r="B223" s="46" t="s">
        <v>165</v>
      </c>
      <c r="C223" s="46" t="s">
        <v>3</v>
      </c>
      <c r="D223" s="47">
        <v>22683.9</v>
      </c>
      <c r="E223" s="47">
        <v>41968</v>
      </c>
      <c r="F223" s="47">
        <v>29325.599999999999</v>
      </c>
      <c r="G223" s="33"/>
      <c r="H223" s="33"/>
    </row>
    <row r="224" spans="1:8" ht="22.5" x14ac:dyDescent="0.2">
      <c r="A224" s="45" t="s">
        <v>166</v>
      </c>
      <c r="B224" s="46" t="s">
        <v>167</v>
      </c>
      <c r="C224" s="46" t="s">
        <v>3</v>
      </c>
      <c r="D224" s="47">
        <v>21000</v>
      </c>
      <c r="E224" s="47">
        <v>41420</v>
      </c>
      <c r="F224" s="47">
        <v>28777.599999999999</v>
      </c>
      <c r="G224" s="33"/>
      <c r="H224" s="33"/>
    </row>
    <row r="225" spans="1:8" ht="22.5" x14ac:dyDescent="0.2">
      <c r="A225" s="45" t="s">
        <v>168</v>
      </c>
      <c r="B225" s="46" t="s">
        <v>395</v>
      </c>
      <c r="C225" s="46" t="s">
        <v>3</v>
      </c>
      <c r="D225" s="47">
        <v>21000</v>
      </c>
      <c r="E225" s="47">
        <v>41420</v>
      </c>
      <c r="F225" s="47">
        <v>28777.599999999999</v>
      </c>
      <c r="G225" s="33"/>
      <c r="H225" s="33"/>
    </row>
    <row r="226" spans="1:8" ht="22.5" x14ac:dyDescent="0.2">
      <c r="A226" s="45" t="s">
        <v>85</v>
      </c>
      <c r="B226" s="46" t="s">
        <v>395</v>
      </c>
      <c r="C226" s="46" t="s">
        <v>86</v>
      </c>
      <c r="D226" s="47">
        <v>1300</v>
      </c>
      <c r="E226" s="47">
        <v>1720</v>
      </c>
      <c r="F226" s="47">
        <v>1820</v>
      </c>
      <c r="G226" s="33"/>
      <c r="H226" s="33"/>
    </row>
    <row r="227" spans="1:8" x14ac:dyDescent="0.2">
      <c r="A227" s="45" t="s">
        <v>41</v>
      </c>
      <c r="B227" s="46" t="s">
        <v>395</v>
      </c>
      <c r="C227" s="46" t="s">
        <v>42</v>
      </c>
      <c r="D227" s="47">
        <v>19700</v>
      </c>
      <c r="E227" s="47">
        <v>39700</v>
      </c>
      <c r="F227" s="47">
        <v>26957.599999999999</v>
      </c>
      <c r="G227" s="33"/>
      <c r="H227" s="33"/>
    </row>
    <row r="228" spans="1:8" x14ac:dyDescent="0.2">
      <c r="A228" s="45" t="s">
        <v>169</v>
      </c>
      <c r="B228" s="46" t="s">
        <v>170</v>
      </c>
      <c r="C228" s="46" t="s">
        <v>3</v>
      </c>
      <c r="D228" s="47">
        <v>1683.9</v>
      </c>
      <c r="E228" s="47">
        <v>548</v>
      </c>
      <c r="F228" s="47">
        <v>548</v>
      </c>
      <c r="G228" s="33"/>
      <c r="H228" s="33"/>
    </row>
    <row r="229" spans="1:8" x14ac:dyDescent="0.2">
      <c r="A229" s="45" t="s">
        <v>171</v>
      </c>
      <c r="B229" s="46" t="s">
        <v>172</v>
      </c>
      <c r="C229" s="46" t="s">
        <v>3</v>
      </c>
      <c r="D229" s="47">
        <v>1235.9000000000001</v>
      </c>
      <c r="E229" s="47">
        <v>0</v>
      </c>
      <c r="F229" s="47">
        <v>0</v>
      </c>
      <c r="G229" s="33"/>
      <c r="H229" s="33"/>
    </row>
    <row r="230" spans="1:8" ht="22.5" x14ac:dyDescent="0.2">
      <c r="A230" s="45" t="s">
        <v>85</v>
      </c>
      <c r="B230" s="46" t="s">
        <v>172</v>
      </c>
      <c r="C230" s="46" t="s">
        <v>86</v>
      </c>
      <c r="D230" s="47">
        <v>1235.9000000000001</v>
      </c>
      <c r="E230" s="47">
        <v>0</v>
      </c>
      <c r="F230" s="47">
        <v>0</v>
      </c>
      <c r="G230" s="33"/>
      <c r="H230" s="33"/>
    </row>
    <row r="231" spans="1:8" x14ac:dyDescent="0.2">
      <c r="A231" s="45" t="s">
        <v>171</v>
      </c>
      <c r="B231" s="46" t="s">
        <v>569</v>
      </c>
      <c r="C231" s="46" t="s">
        <v>3</v>
      </c>
      <c r="D231" s="47">
        <v>448</v>
      </c>
      <c r="E231" s="47">
        <v>548</v>
      </c>
      <c r="F231" s="47">
        <v>548</v>
      </c>
      <c r="G231" s="33"/>
      <c r="H231" s="33"/>
    </row>
    <row r="232" spans="1:8" ht="22.5" x14ac:dyDescent="0.2">
      <c r="A232" s="45" t="s">
        <v>85</v>
      </c>
      <c r="B232" s="46" t="s">
        <v>569</v>
      </c>
      <c r="C232" s="46" t="s">
        <v>86</v>
      </c>
      <c r="D232" s="47">
        <v>448</v>
      </c>
      <c r="E232" s="47">
        <v>548</v>
      </c>
      <c r="F232" s="47">
        <v>548</v>
      </c>
      <c r="G232" s="33"/>
      <c r="H232" s="33"/>
    </row>
    <row r="233" spans="1:8" ht="22.5" x14ac:dyDescent="0.2">
      <c r="A233" s="45" t="s">
        <v>100</v>
      </c>
      <c r="B233" s="46" t="s">
        <v>173</v>
      </c>
      <c r="C233" s="46" t="s">
        <v>3</v>
      </c>
      <c r="D233" s="47">
        <v>71800.5</v>
      </c>
      <c r="E233" s="47">
        <v>69664.2</v>
      </c>
      <c r="F233" s="47">
        <v>69864.2</v>
      </c>
      <c r="G233" s="33"/>
      <c r="H233" s="33"/>
    </row>
    <row r="234" spans="1:8" ht="22.5" x14ac:dyDescent="0.2">
      <c r="A234" s="45" t="s">
        <v>43</v>
      </c>
      <c r="B234" s="46" t="s">
        <v>174</v>
      </c>
      <c r="C234" s="46" t="s">
        <v>3</v>
      </c>
      <c r="D234" s="47">
        <v>26500</v>
      </c>
      <c r="E234" s="47">
        <v>26500</v>
      </c>
      <c r="F234" s="47">
        <v>26500</v>
      </c>
      <c r="G234" s="33"/>
      <c r="H234" s="33"/>
    </row>
    <row r="235" spans="1:8" ht="22.5" x14ac:dyDescent="0.2">
      <c r="A235" s="45" t="s">
        <v>45</v>
      </c>
      <c r="B235" s="46" t="s">
        <v>396</v>
      </c>
      <c r="C235" s="46" t="s">
        <v>3</v>
      </c>
      <c r="D235" s="47">
        <v>26500</v>
      </c>
      <c r="E235" s="47">
        <v>26500</v>
      </c>
      <c r="F235" s="47">
        <v>26500</v>
      </c>
      <c r="G235" s="33"/>
      <c r="H235" s="33"/>
    </row>
    <row r="236" spans="1:8" ht="22.5" x14ac:dyDescent="0.2">
      <c r="A236" s="45" t="s">
        <v>34</v>
      </c>
      <c r="B236" s="46" t="s">
        <v>396</v>
      </c>
      <c r="C236" s="46" t="s">
        <v>35</v>
      </c>
      <c r="D236" s="47">
        <v>26500</v>
      </c>
      <c r="E236" s="47">
        <v>26500</v>
      </c>
      <c r="F236" s="47">
        <v>26500</v>
      </c>
      <c r="G236" s="33"/>
      <c r="H236" s="33"/>
    </row>
    <row r="237" spans="1:8" ht="22.5" x14ac:dyDescent="0.2">
      <c r="A237" s="45" t="s">
        <v>104</v>
      </c>
      <c r="B237" s="46" t="s">
        <v>175</v>
      </c>
      <c r="C237" s="46" t="s">
        <v>3</v>
      </c>
      <c r="D237" s="47">
        <v>45300.5</v>
      </c>
      <c r="E237" s="47">
        <v>43164.2</v>
      </c>
      <c r="F237" s="47">
        <v>43364.2</v>
      </c>
      <c r="G237" s="33"/>
      <c r="H237" s="33"/>
    </row>
    <row r="238" spans="1:8" ht="22.5" x14ac:dyDescent="0.2">
      <c r="A238" s="45" t="s">
        <v>106</v>
      </c>
      <c r="B238" s="46" t="s">
        <v>397</v>
      </c>
      <c r="C238" s="46" t="s">
        <v>3</v>
      </c>
      <c r="D238" s="47">
        <v>45300.5</v>
      </c>
      <c r="E238" s="47">
        <v>43164.2</v>
      </c>
      <c r="F238" s="47">
        <v>43364.2</v>
      </c>
      <c r="G238" s="33"/>
      <c r="H238" s="33"/>
    </row>
    <row r="239" spans="1:8" ht="33.75" x14ac:dyDescent="0.2">
      <c r="A239" s="45" t="s">
        <v>107</v>
      </c>
      <c r="B239" s="46" t="s">
        <v>397</v>
      </c>
      <c r="C239" s="46" t="s">
        <v>108</v>
      </c>
      <c r="D239" s="47">
        <v>43934.2</v>
      </c>
      <c r="E239" s="47">
        <v>41797.199999999997</v>
      </c>
      <c r="F239" s="47">
        <v>41997.2</v>
      </c>
      <c r="G239" s="33"/>
      <c r="H239" s="33"/>
    </row>
    <row r="240" spans="1:8" ht="22.5" x14ac:dyDescent="0.2">
      <c r="A240" s="45" t="s">
        <v>85</v>
      </c>
      <c r="B240" s="46" t="s">
        <v>397</v>
      </c>
      <c r="C240" s="46" t="s">
        <v>86</v>
      </c>
      <c r="D240" s="47">
        <v>1356.3</v>
      </c>
      <c r="E240" s="47">
        <v>1357</v>
      </c>
      <c r="F240" s="47">
        <v>1357</v>
      </c>
      <c r="G240" s="33"/>
      <c r="H240" s="33"/>
    </row>
    <row r="241" spans="1:8" x14ac:dyDescent="0.2">
      <c r="A241" s="45" t="s">
        <v>41</v>
      </c>
      <c r="B241" s="46" t="s">
        <v>397</v>
      </c>
      <c r="C241" s="46" t="s">
        <v>42</v>
      </c>
      <c r="D241" s="47">
        <v>10</v>
      </c>
      <c r="E241" s="47">
        <v>10</v>
      </c>
      <c r="F241" s="47">
        <v>10</v>
      </c>
      <c r="G241" s="33"/>
      <c r="H241" s="33"/>
    </row>
    <row r="242" spans="1:8" x14ac:dyDescent="0.2">
      <c r="A242" s="51" t="s">
        <v>198</v>
      </c>
      <c r="B242" s="52" t="s">
        <v>12</v>
      </c>
      <c r="C242" s="52" t="s">
        <v>3</v>
      </c>
      <c r="D242" s="53">
        <v>672460.6</v>
      </c>
      <c r="E242" s="53">
        <v>28198.2</v>
      </c>
      <c r="F242" s="53">
        <v>28198.2</v>
      </c>
      <c r="G242" s="33"/>
      <c r="H242" s="33"/>
    </row>
    <row r="243" spans="1:8" x14ac:dyDescent="0.2">
      <c r="A243" s="45" t="s">
        <v>398</v>
      </c>
      <c r="B243" s="46" t="s">
        <v>399</v>
      </c>
      <c r="C243" s="46" t="s">
        <v>3</v>
      </c>
      <c r="D243" s="47">
        <v>644281.59999999998</v>
      </c>
      <c r="E243" s="47">
        <v>0</v>
      </c>
      <c r="F243" s="47">
        <v>0</v>
      </c>
      <c r="G243" s="33"/>
      <c r="H243" s="33"/>
    </row>
    <row r="244" spans="1:8" ht="22.5" x14ac:dyDescent="0.2">
      <c r="A244" s="45" t="s">
        <v>570</v>
      </c>
      <c r="B244" s="46" t="s">
        <v>400</v>
      </c>
      <c r="C244" s="46" t="s">
        <v>3</v>
      </c>
      <c r="D244" s="47">
        <v>640640.6</v>
      </c>
      <c r="E244" s="47">
        <v>0</v>
      </c>
      <c r="F244" s="47">
        <v>0</v>
      </c>
      <c r="G244" s="33"/>
      <c r="H244" s="33"/>
    </row>
    <row r="245" spans="1:8" ht="22.5" x14ac:dyDescent="0.2">
      <c r="A245" s="45" t="s">
        <v>571</v>
      </c>
      <c r="B245" s="46" t="s">
        <v>572</v>
      </c>
      <c r="C245" s="46" t="s">
        <v>3</v>
      </c>
      <c r="D245" s="47">
        <v>640000</v>
      </c>
      <c r="E245" s="47">
        <v>0</v>
      </c>
      <c r="F245" s="47">
        <v>0</v>
      </c>
      <c r="G245" s="33"/>
      <c r="H245" s="33"/>
    </row>
    <row r="246" spans="1:8" x14ac:dyDescent="0.2">
      <c r="A246" s="45" t="s">
        <v>36</v>
      </c>
      <c r="B246" s="46" t="s">
        <v>572</v>
      </c>
      <c r="C246" s="46" t="s">
        <v>37</v>
      </c>
      <c r="D246" s="47">
        <v>640000</v>
      </c>
      <c r="E246" s="47">
        <v>0</v>
      </c>
      <c r="F246" s="47">
        <v>0</v>
      </c>
      <c r="G246" s="33"/>
      <c r="H246" s="33"/>
    </row>
    <row r="247" spans="1:8" ht="22.5" x14ac:dyDescent="0.2">
      <c r="A247" s="45" t="s">
        <v>571</v>
      </c>
      <c r="B247" s="46" t="s">
        <v>573</v>
      </c>
      <c r="C247" s="46" t="s">
        <v>3</v>
      </c>
      <c r="D247" s="47">
        <v>640.6</v>
      </c>
      <c r="E247" s="47">
        <v>0</v>
      </c>
      <c r="F247" s="47">
        <v>0</v>
      </c>
      <c r="G247" s="33"/>
      <c r="H247" s="33"/>
    </row>
    <row r="248" spans="1:8" x14ac:dyDescent="0.2">
      <c r="A248" s="45" t="s">
        <v>36</v>
      </c>
      <c r="B248" s="46" t="s">
        <v>573</v>
      </c>
      <c r="C248" s="46" t="s">
        <v>37</v>
      </c>
      <c r="D248" s="47">
        <v>640.6</v>
      </c>
      <c r="E248" s="47">
        <v>0</v>
      </c>
      <c r="F248" s="47">
        <v>0</v>
      </c>
      <c r="G248" s="33"/>
      <c r="H248" s="33"/>
    </row>
    <row r="249" spans="1:8" x14ac:dyDescent="0.2">
      <c r="A249" s="45" t="s">
        <v>577</v>
      </c>
      <c r="B249" s="46" t="s">
        <v>622</v>
      </c>
      <c r="C249" s="46" t="s">
        <v>3</v>
      </c>
      <c r="D249" s="47">
        <v>3641</v>
      </c>
      <c r="E249" s="47">
        <v>0</v>
      </c>
      <c r="F249" s="47">
        <v>0</v>
      </c>
      <c r="G249" s="33"/>
      <c r="H249" s="33"/>
    </row>
    <row r="250" spans="1:8" ht="22.5" x14ac:dyDescent="0.2">
      <c r="A250" s="45" t="s">
        <v>623</v>
      </c>
      <c r="B250" s="46" t="s">
        <v>624</v>
      </c>
      <c r="C250" s="46" t="s">
        <v>3</v>
      </c>
      <c r="D250" s="47">
        <v>3641</v>
      </c>
      <c r="E250" s="47">
        <v>0</v>
      </c>
      <c r="F250" s="47">
        <v>0</v>
      </c>
      <c r="G250" s="33"/>
      <c r="H250" s="33"/>
    </row>
    <row r="251" spans="1:8" x14ac:dyDescent="0.2">
      <c r="A251" s="45" t="s">
        <v>41</v>
      </c>
      <c r="B251" s="46" t="s">
        <v>624</v>
      </c>
      <c r="C251" s="46" t="s">
        <v>42</v>
      </c>
      <c r="D251" s="47">
        <v>3641</v>
      </c>
      <c r="E251" s="47">
        <v>0</v>
      </c>
      <c r="F251" s="47">
        <v>0</v>
      </c>
      <c r="G251" s="33"/>
      <c r="H251" s="33"/>
    </row>
    <row r="252" spans="1:8" x14ac:dyDescent="0.2">
      <c r="A252" s="45" t="s">
        <v>199</v>
      </c>
      <c r="B252" s="46" t="s">
        <v>200</v>
      </c>
      <c r="C252" s="46" t="s">
        <v>3</v>
      </c>
      <c r="D252" s="47">
        <v>15725</v>
      </c>
      <c r="E252" s="47">
        <v>15744.2</v>
      </c>
      <c r="F252" s="47">
        <v>15744.2</v>
      </c>
      <c r="G252" s="33"/>
      <c r="H252" s="33"/>
    </row>
    <row r="253" spans="1:8" ht="33.75" x14ac:dyDescent="0.2">
      <c r="A253" s="45" t="s">
        <v>201</v>
      </c>
      <c r="B253" s="46" t="s">
        <v>202</v>
      </c>
      <c r="C253" s="46" t="s">
        <v>3</v>
      </c>
      <c r="D253" s="47">
        <v>46.9</v>
      </c>
      <c r="E253" s="47">
        <v>350</v>
      </c>
      <c r="F253" s="47">
        <v>350</v>
      </c>
      <c r="G253" s="33"/>
      <c r="H253" s="33"/>
    </row>
    <row r="254" spans="1:8" ht="33.75" x14ac:dyDescent="0.2">
      <c r="A254" s="45" t="s">
        <v>203</v>
      </c>
      <c r="B254" s="46" t="s">
        <v>401</v>
      </c>
      <c r="C254" s="46" t="s">
        <v>3</v>
      </c>
      <c r="D254" s="47">
        <v>46.9</v>
      </c>
      <c r="E254" s="47">
        <v>350</v>
      </c>
      <c r="F254" s="47">
        <v>350</v>
      </c>
      <c r="G254" s="33"/>
      <c r="H254" s="33"/>
    </row>
    <row r="255" spans="1:8" ht="22.5" x14ac:dyDescent="0.2">
      <c r="A255" s="45" t="s">
        <v>85</v>
      </c>
      <c r="B255" s="46" t="s">
        <v>401</v>
      </c>
      <c r="C255" s="46" t="s">
        <v>86</v>
      </c>
      <c r="D255" s="47">
        <v>46.9</v>
      </c>
      <c r="E255" s="47">
        <v>350</v>
      </c>
      <c r="F255" s="47">
        <v>350</v>
      </c>
      <c r="G255" s="33"/>
      <c r="H255" s="33"/>
    </row>
    <row r="256" spans="1:8" ht="22.5" x14ac:dyDescent="0.2">
      <c r="A256" s="45" t="s">
        <v>43</v>
      </c>
      <c r="B256" s="46" t="s">
        <v>204</v>
      </c>
      <c r="C256" s="46" t="s">
        <v>3</v>
      </c>
      <c r="D256" s="47">
        <v>15678.1</v>
      </c>
      <c r="E256" s="47">
        <v>15244.2</v>
      </c>
      <c r="F256" s="47">
        <v>15244.2</v>
      </c>
      <c r="G256" s="33"/>
      <c r="H256" s="33"/>
    </row>
    <row r="257" spans="1:8" ht="22.5" x14ac:dyDescent="0.2">
      <c r="A257" s="45" t="s">
        <v>45</v>
      </c>
      <c r="B257" s="46" t="s">
        <v>402</v>
      </c>
      <c r="C257" s="46" t="s">
        <v>3</v>
      </c>
      <c r="D257" s="47">
        <v>15678.1</v>
      </c>
      <c r="E257" s="47">
        <v>15244.2</v>
      </c>
      <c r="F257" s="47">
        <v>15244.2</v>
      </c>
      <c r="G257" s="33"/>
      <c r="H257" s="33"/>
    </row>
    <row r="258" spans="1:8" ht="22.5" x14ac:dyDescent="0.2">
      <c r="A258" s="45" t="s">
        <v>34</v>
      </c>
      <c r="B258" s="46" t="s">
        <v>402</v>
      </c>
      <c r="C258" s="46" t="s">
        <v>35</v>
      </c>
      <c r="D258" s="47">
        <v>15678.1</v>
      </c>
      <c r="E258" s="47">
        <v>15244.2</v>
      </c>
      <c r="F258" s="47">
        <v>15244.2</v>
      </c>
      <c r="G258" s="33"/>
      <c r="H258" s="33"/>
    </row>
    <row r="259" spans="1:8" ht="22.5" x14ac:dyDescent="0.2">
      <c r="A259" s="45" t="s">
        <v>49</v>
      </c>
      <c r="B259" s="46" t="s">
        <v>205</v>
      </c>
      <c r="C259" s="46" t="s">
        <v>3</v>
      </c>
      <c r="D259" s="47">
        <v>0</v>
      </c>
      <c r="E259" s="47">
        <v>150</v>
      </c>
      <c r="F259" s="47">
        <v>150</v>
      </c>
      <c r="G259" s="33"/>
      <c r="H259" s="33"/>
    </row>
    <row r="260" spans="1:8" ht="22.5" x14ac:dyDescent="0.2">
      <c r="A260" s="45" t="s">
        <v>51</v>
      </c>
      <c r="B260" s="46" t="s">
        <v>403</v>
      </c>
      <c r="C260" s="46" t="s">
        <v>3</v>
      </c>
      <c r="D260" s="47">
        <v>0</v>
      </c>
      <c r="E260" s="47">
        <v>150</v>
      </c>
      <c r="F260" s="47">
        <v>150</v>
      </c>
      <c r="G260" s="33"/>
      <c r="H260" s="33"/>
    </row>
    <row r="261" spans="1:8" ht="22.5" x14ac:dyDescent="0.2">
      <c r="A261" s="45" t="s">
        <v>34</v>
      </c>
      <c r="B261" s="46" t="s">
        <v>403</v>
      </c>
      <c r="C261" s="46" t="s">
        <v>35</v>
      </c>
      <c r="D261" s="47">
        <v>0</v>
      </c>
      <c r="E261" s="47">
        <v>150</v>
      </c>
      <c r="F261" s="47">
        <v>150</v>
      </c>
      <c r="G261" s="33"/>
      <c r="H261" s="33"/>
    </row>
    <row r="262" spans="1:8" x14ac:dyDescent="0.2">
      <c r="A262" s="45" t="s">
        <v>206</v>
      </c>
      <c r="B262" s="46" t="s">
        <v>207</v>
      </c>
      <c r="C262" s="46" t="s">
        <v>3</v>
      </c>
      <c r="D262" s="47">
        <v>12454</v>
      </c>
      <c r="E262" s="47">
        <v>12454</v>
      </c>
      <c r="F262" s="47">
        <v>12454</v>
      </c>
      <c r="G262" s="33"/>
      <c r="H262" s="33"/>
    </row>
    <row r="263" spans="1:8" ht="33.75" x14ac:dyDescent="0.2">
      <c r="A263" s="45" t="s">
        <v>208</v>
      </c>
      <c r="B263" s="46" t="s">
        <v>209</v>
      </c>
      <c r="C263" s="46" t="s">
        <v>3</v>
      </c>
      <c r="D263" s="47">
        <v>12454</v>
      </c>
      <c r="E263" s="47">
        <v>12454</v>
      </c>
      <c r="F263" s="47">
        <v>12454</v>
      </c>
      <c r="G263" s="33"/>
      <c r="H263" s="33"/>
    </row>
    <row r="264" spans="1:8" ht="33.75" x14ac:dyDescent="0.2">
      <c r="A264" s="45" t="s">
        <v>210</v>
      </c>
      <c r="B264" s="46" t="s">
        <v>404</v>
      </c>
      <c r="C264" s="46" t="s">
        <v>3</v>
      </c>
      <c r="D264" s="47">
        <v>12454</v>
      </c>
      <c r="E264" s="47">
        <v>12454</v>
      </c>
      <c r="F264" s="47">
        <v>12454</v>
      </c>
      <c r="G264" s="33"/>
      <c r="H264" s="33"/>
    </row>
    <row r="265" spans="1:8" ht="22.5" x14ac:dyDescent="0.2">
      <c r="A265" s="45" t="s">
        <v>34</v>
      </c>
      <c r="B265" s="46" t="s">
        <v>404</v>
      </c>
      <c r="C265" s="46" t="s">
        <v>35</v>
      </c>
      <c r="D265" s="47">
        <v>12454</v>
      </c>
      <c r="E265" s="47">
        <v>12454</v>
      </c>
      <c r="F265" s="47">
        <v>12454</v>
      </c>
      <c r="G265" s="33"/>
      <c r="H265" s="33"/>
    </row>
    <row r="266" spans="1:8" x14ac:dyDescent="0.2">
      <c r="A266" s="51" t="s">
        <v>211</v>
      </c>
      <c r="B266" s="52" t="s">
        <v>13</v>
      </c>
      <c r="C266" s="52" t="s">
        <v>3</v>
      </c>
      <c r="D266" s="53">
        <v>99634.599999999977</v>
      </c>
      <c r="E266" s="53">
        <v>99171.699999999983</v>
      </c>
      <c r="F266" s="53">
        <v>91858.299999999988</v>
      </c>
      <c r="G266" s="33"/>
      <c r="H266" s="33"/>
    </row>
    <row r="267" spans="1:8" ht="22.5" x14ac:dyDescent="0.2">
      <c r="A267" s="45" t="s">
        <v>212</v>
      </c>
      <c r="B267" s="46" t="s">
        <v>213</v>
      </c>
      <c r="C267" s="46" t="s">
        <v>3</v>
      </c>
      <c r="D267" s="47">
        <v>3378.7</v>
      </c>
      <c r="E267" s="47">
        <v>3319.2</v>
      </c>
      <c r="F267" s="47">
        <v>3884.3</v>
      </c>
      <c r="G267" s="33"/>
      <c r="H267" s="33"/>
    </row>
    <row r="268" spans="1:8" ht="33.75" x14ac:dyDescent="0.2">
      <c r="A268" s="45" t="s">
        <v>214</v>
      </c>
      <c r="B268" s="46" t="s">
        <v>215</v>
      </c>
      <c r="C268" s="46" t="s">
        <v>3</v>
      </c>
      <c r="D268" s="47">
        <v>511.7</v>
      </c>
      <c r="E268" s="47">
        <v>719.9</v>
      </c>
      <c r="F268" s="47">
        <v>719.9</v>
      </c>
      <c r="G268" s="33"/>
      <c r="H268" s="33"/>
    </row>
    <row r="269" spans="1:8" ht="33.75" x14ac:dyDescent="0.2">
      <c r="A269" s="45" t="s">
        <v>216</v>
      </c>
      <c r="B269" s="46" t="s">
        <v>405</v>
      </c>
      <c r="C269" s="46" t="s">
        <v>3</v>
      </c>
      <c r="D269" s="47">
        <v>511.7</v>
      </c>
      <c r="E269" s="47">
        <v>719.9</v>
      </c>
      <c r="F269" s="47">
        <v>719.9</v>
      </c>
      <c r="G269" s="33"/>
      <c r="H269" s="33"/>
    </row>
    <row r="270" spans="1:8" ht="22.5" x14ac:dyDescent="0.2">
      <c r="A270" s="45" t="s">
        <v>85</v>
      </c>
      <c r="B270" s="46" t="s">
        <v>405</v>
      </c>
      <c r="C270" s="46" t="s">
        <v>86</v>
      </c>
      <c r="D270" s="47">
        <v>511.7</v>
      </c>
      <c r="E270" s="47">
        <v>719.9</v>
      </c>
      <c r="F270" s="47">
        <v>719.9</v>
      </c>
      <c r="G270" s="33"/>
      <c r="H270" s="33"/>
    </row>
    <row r="271" spans="1:8" ht="33.75" x14ac:dyDescent="0.2">
      <c r="A271" s="45" t="s">
        <v>217</v>
      </c>
      <c r="B271" s="46" t="s">
        <v>218</v>
      </c>
      <c r="C271" s="46" t="s">
        <v>3</v>
      </c>
      <c r="D271" s="47">
        <v>1600</v>
      </c>
      <c r="E271" s="47">
        <v>1600</v>
      </c>
      <c r="F271" s="47">
        <v>1600</v>
      </c>
      <c r="G271" s="33"/>
      <c r="H271" s="33"/>
    </row>
    <row r="272" spans="1:8" ht="33.75" x14ac:dyDescent="0.2">
      <c r="A272" s="45" t="s">
        <v>219</v>
      </c>
      <c r="B272" s="46" t="s">
        <v>406</v>
      </c>
      <c r="C272" s="46" t="s">
        <v>3</v>
      </c>
      <c r="D272" s="47">
        <v>1600</v>
      </c>
      <c r="E272" s="47">
        <v>1600</v>
      </c>
      <c r="F272" s="47">
        <v>1600</v>
      </c>
      <c r="G272" s="33"/>
      <c r="H272" s="33"/>
    </row>
    <row r="273" spans="1:8" ht="22.5" x14ac:dyDescent="0.2">
      <c r="A273" s="45" t="s">
        <v>85</v>
      </c>
      <c r="B273" s="46" t="s">
        <v>406</v>
      </c>
      <c r="C273" s="46" t="s">
        <v>86</v>
      </c>
      <c r="D273" s="47">
        <v>1600</v>
      </c>
      <c r="E273" s="47">
        <v>1600</v>
      </c>
      <c r="F273" s="47">
        <v>1600</v>
      </c>
      <c r="G273" s="33"/>
      <c r="H273" s="33"/>
    </row>
    <row r="274" spans="1:8" ht="56.25" x14ac:dyDescent="0.2">
      <c r="A274" s="45" t="s">
        <v>220</v>
      </c>
      <c r="B274" s="46" t="s">
        <v>221</v>
      </c>
      <c r="C274" s="46" t="s">
        <v>3</v>
      </c>
      <c r="D274" s="47">
        <v>1267</v>
      </c>
      <c r="E274" s="47">
        <v>999.3</v>
      </c>
      <c r="F274" s="47">
        <v>1564.3999999999999</v>
      </c>
      <c r="G274" s="33"/>
      <c r="H274" s="33"/>
    </row>
    <row r="275" spans="1:8" ht="45" x14ac:dyDescent="0.2">
      <c r="A275" s="45" t="s">
        <v>222</v>
      </c>
      <c r="B275" s="46" t="s">
        <v>407</v>
      </c>
      <c r="C275" s="46" t="s">
        <v>3</v>
      </c>
      <c r="D275" s="47">
        <v>1267</v>
      </c>
      <c r="E275" s="47">
        <v>999.3</v>
      </c>
      <c r="F275" s="47">
        <v>1564.3999999999999</v>
      </c>
      <c r="G275" s="33"/>
      <c r="H275" s="33"/>
    </row>
    <row r="276" spans="1:8" ht="22.5" x14ac:dyDescent="0.2">
      <c r="A276" s="45" t="s">
        <v>85</v>
      </c>
      <c r="B276" s="46" t="s">
        <v>407</v>
      </c>
      <c r="C276" s="46" t="s">
        <v>86</v>
      </c>
      <c r="D276" s="47">
        <v>1265.7</v>
      </c>
      <c r="E276" s="47">
        <v>998</v>
      </c>
      <c r="F276" s="47">
        <v>1563.1</v>
      </c>
      <c r="G276" s="33"/>
      <c r="H276" s="33"/>
    </row>
    <row r="277" spans="1:8" x14ac:dyDescent="0.2">
      <c r="A277" s="45" t="s">
        <v>41</v>
      </c>
      <c r="B277" s="46" t="s">
        <v>407</v>
      </c>
      <c r="C277" s="46" t="s">
        <v>42</v>
      </c>
      <c r="D277" s="47">
        <v>1.3</v>
      </c>
      <c r="E277" s="47">
        <v>1.3</v>
      </c>
      <c r="F277" s="47">
        <v>1.3</v>
      </c>
      <c r="G277" s="33"/>
      <c r="H277" s="33"/>
    </row>
    <row r="278" spans="1:8" x14ac:dyDescent="0.2">
      <c r="A278" s="45" t="s">
        <v>223</v>
      </c>
      <c r="B278" s="46" t="s">
        <v>224</v>
      </c>
      <c r="C278" s="46" t="s">
        <v>3</v>
      </c>
      <c r="D278" s="47">
        <v>15372.800000000001</v>
      </c>
      <c r="E278" s="47">
        <v>18647.7</v>
      </c>
      <c r="F278" s="47">
        <v>10764.100000000002</v>
      </c>
      <c r="G278" s="33"/>
      <c r="H278" s="33"/>
    </row>
    <row r="279" spans="1:8" ht="22.5" x14ac:dyDescent="0.2">
      <c r="A279" s="45" t="s">
        <v>225</v>
      </c>
      <c r="B279" s="46" t="s">
        <v>226</v>
      </c>
      <c r="C279" s="46" t="s">
        <v>3</v>
      </c>
      <c r="D279" s="47">
        <v>5237.5</v>
      </c>
      <c r="E279" s="47">
        <v>7342.3</v>
      </c>
      <c r="F279" s="47">
        <v>7978.7</v>
      </c>
      <c r="G279" s="33"/>
      <c r="H279" s="33"/>
    </row>
    <row r="280" spans="1:8" ht="45" x14ac:dyDescent="0.2">
      <c r="A280" s="45" t="s">
        <v>574</v>
      </c>
      <c r="B280" s="46" t="s">
        <v>575</v>
      </c>
      <c r="C280" s="46" t="s">
        <v>3</v>
      </c>
      <c r="D280" s="47">
        <v>0</v>
      </c>
      <c r="E280" s="47">
        <v>700</v>
      </c>
      <c r="F280" s="47">
        <v>0</v>
      </c>
      <c r="G280" s="33"/>
      <c r="H280" s="33"/>
    </row>
    <row r="281" spans="1:8" ht="22.5" x14ac:dyDescent="0.2">
      <c r="A281" s="45" t="s">
        <v>85</v>
      </c>
      <c r="B281" s="46" t="s">
        <v>575</v>
      </c>
      <c r="C281" s="46" t="s">
        <v>86</v>
      </c>
      <c r="D281" s="47">
        <v>0</v>
      </c>
      <c r="E281" s="47">
        <v>700</v>
      </c>
      <c r="F281" s="47">
        <v>0</v>
      </c>
      <c r="G281" s="33"/>
      <c r="H281" s="33"/>
    </row>
    <row r="282" spans="1:8" ht="22.5" x14ac:dyDescent="0.2">
      <c r="A282" s="45" t="s">
        <v>227</v>
      </c>
      <c r="B282" s="46" t="s">
        <v>408</v>
      </c>
      <c r="C282" s="46" t="s">
        <v>3</v>
      </c>
      <c r="D282" s="47">
        <v>5237.5</v>
      </c>
      <c r="E282" s="47">
        <v>6642.3</v>
      </c>
      <c r="F282" s="47">
        <v>7978.7</v>
      </c>
      <c r="G282" s="33"/>
      <c r="H282" s="33"/>
    </row>
    <row r="283" spans="1:8" ht="22.5" x14ac:dyDescent="0.2">
      <c r="A283" s="45" t="s">
        <v>85</v>
      </c>
      <c r="B283" s="46" t="s">
        <v>408</v>
      </c>
      <c r="C283" s="46" t="s">
        <v>86</v>
      </c>
      <c r="D283" s="47">
        <v>5237.5</v>
      </c>
      <c r="E283" s="47">
        <v>6642.3</v>
      </c>
      <c r="F283" s="47">
        <v>7978.7</v>
      </c>
      <c r="G283" s="33"/>
      <c r="H283" s="33"/>
    </row>
    <row r="284" spans="1:8" ht="22.5" x14ac:dyDescent="0.2">
      <c r="A284" s="45" t="s">
        <v>228</v>
      </c>
      <c r="B284" s="46" t="s">
        <v>229</v>
      </c>
      <c r="C284" s="46" t="s">
        <v>3</v>
      </c>
      <c r="D284" s="47">
        <v>9617.7000000000007</v>
      </c>
      <c r="E284" s="47">
        <v>10429.1</v>
      </c>
      <c r="F284" s="47">
        <v>2000</v>
      </c>
      <c r="G284" s="33"/>
      <c r="H284" s="33"/>
    </row>
    <row r="285" spans="1:8" x14ac:dyDescent="0.2">
      <c r="A285" s="45" t="s">
        <v>230</v>
      </c>
      <c r="B285" s="46" t="s">
        <v>409</v>
      </c>
      <c r="C285" s="46" t="s">
        <v>3</v>
      </c>
      <c r="D285" s="47">
        <v>9617.7000000000007</v>
      </c>
      <c r="E285" s="47">
        <v>10429.1</v>
      </c>
      <c r="F285" s="47">
        <v>2000</v>
      </c>
      <c r="G285" s="33"/>
      <c r="H285" s="33"/>
    </row>
    <row r="286" spans="1:8" x14ac:dyDescent="0.2">
      <c r="A286" s="45" t="s">
        <v>36</v>
      </c>
      <c r="B286" s="46" t="s">
        <v>409</v>
      </c>
      <c r="C286" s="46" t="s">
        <v>37</v>
      </c>
      <c r="D286" s="47">
        <v>9617.7000000000007</v>
      </c>
      <c r="E286" s="47">
        <v>10429.1</v>
      </c>
      <c r="F286" s="47">
        <v>2000</v>
      </c>
      <c r="G286" s="33"/>
      <c r="H286" s="33"/>
    </row>
    <row r="287" spans="1:8" ht="22.5" x14ac:dyDescent="0.2">
      <c r="A287" s="45" t="s">
        <v>231</v>
      </c>
      <c r="B287" s="46" t="s">
        <v>232</v>
      </c>
      <c r="C287" s="46" t="s">
        <v>3</v>
      </c>
      <c r="D287" s="47">
        <v>337.2</v>
      </c>
      <c r="E287" s="47">
        <v>337.2</v>
      </c>
      <c r="F287" s="47">
        <v>337.2</v>
      </c>
      <c r="G287" s="33"/>
      <c r="H287" s="33"/>
    </row>
    <row r="288" spans="1:8" ht="22.5" x14ac:dyDescent="0.2">
      <c r="A288" s="45" t="s">
        <v>233</v>
      </c>
      <c r="B288" s="46" t="s">
        <v>410</v>
      </c>
      <c r="C288" s="46" t="s">
        <v>3</v>
      </c>
      <c r="D288" s="47">
        <v>337.2</v>
      </c>
      <c r="E288" s="47">
        <v>337.2</v>
      </c>
      <c r="F288" s="47">
        <v>337.2</v>
      </c>
      <c r="G288" s="33"/>
      <c r="H288" s="33"/>
    </row>
    <row r="289" spans="1:8" ht="22.5" x14ac:dyDescent="0.2">
      <c r="A289" s="45" t="s">
        <v>85</v>
      </c>
      <c r="B289" s="46" t="s">
        <v>410</v>
      </c>
      <c r="C289" s="46" t="s">
        <v>86</v>
      </c>
      <c r="D289" s="47">
        <v>337.2</v>
      </c>
      <c r="E289" s="47">
        <v>337.2</v>
      </c>
      <c r="F289" s="47">
        <v>337.2</v>
      </c>
      <c r="G289" s="33"/>
      <c r="H289" s="33"/>
    </row>
    <row r="290" spans="1:8" ht="22.5" x14ac:dyDescent="0.2">
      <c r="A290" s="45" t="s">
        <v>234</v>
      </c>
      <c r="B290" s="46" t="s">
        <v>235</v>
      </c>
      <c r="C290" s="46" t="s">
        <v>3</v>
      </c>
      <c r="D290" s="47">
        <v>180.4</v>
      </c>
      <c r="E290" s="47">
        <v>539.1</v>
      </c>
      <c r="F290" s="47">
        <v>448.2</v>
      </c>
      <c r="G290" s="33"/>
      <c r="H290" s="33"/>
    </row>
    <row r="291" spans="1:8" ht="22.5" x14ac:dyDescent="0.2">
      <c r="A291" s="45" t="s">
        <v>236</v>
      </c>
      <c r="B291" s="46" t="s">
        <v>411</v>
      </c>
      <c r="C291" s="46" t="s">
        <v>3</v>
      </c>
      <c r="D291" s="47">
        <v>180.4</v>
      </c>
      <c r="E291" s="47">
        <v>539.1</v>
      </c>
      <c r="F291" s="47">
        <v>448.2</v>
      </c>
      <c r="G291" s="33"/>
      <c r="H291" s="33"/>
    </row>
    <row r="292" spans="1:8" ht="22.5" x14ac:dyDescent="0.2">
      <c r="A292" s="45" t="s">
        <v>85</v>
      </c>
      <c r="B292" s="46" t="s">
        <v>411</v>
      </c>
      <c r="C292" s="46" t="s">
        <v>86</v>
      </c>
      <c r="D292" s="47">
        <v>180.4</v>
      </c>
      <c r="E292" s="47">
        <v>539.1</v>
      </c>
      <c r="F292" s="47">
        <v>448.2</v>
      </c>
      <c r="G292" s="33"/>
      <c r="H292" s="33"/>
    </row>
    <row r="293" spans="1:8" ht="22.5" x14ac:dyDescent="0.2">
      <c r="A293" s="45" t="s">
        <v>100</v>
      </c>
      <c r="B293" s="46" t="s">
        <v>237</v>
      </c>
      <c r="C293" s="46" t="s">
        <v>3</v>
      </c>
      <c r="D293" s="47">
        <v>80883.099999999977</v>
      </c>
      <c r="E293" s="47">
        <v>77204.799999999988</v>
      </c>
      <c r="F293" s="47">
        <v>77209.899999999994</v>
      </c>
      <c r="G293" s="33"/>
      <c r="H293" s="33"/>
    </row>
    <row r="294" spans="1:8" ht="22.5" x14ac:dyDescent="0.2">
      <c r="A294" s="45" t="s">
        <v>43</v>
      </c>
      <c r="B294" s="46" t="s">
        <v>238</v>
      </c>
      <c r="C294" s="46" t="s">
        <v>3</v>
      </c>
      <c r="D294" s="47">
        <v>37504.799999999996</v>
      </c>
      <c r="E294" s="47">
        <v>35648.6</v>
      </c>
      <c r="F294" s="47">
        <v>35648.6</v>
      </c>
      <c r="G294" s="33"/>
      <c r="H294" s="33"/>
    </row>
    <row r="295" spans="1:8" ht="22.5" x14ac:dyDescent="0.2">
      <c r="A295" s="45" t="s">
        <v>45</v>
      </c>
      <c r="B295" s="46" t="s">
        <v>412</v>
      </c>
      <c r="C295" s="46" t="s">
        <v>3</v>
      </c>
      <c r="D295" s="47">
        <v>37504.799999999996</v>
      </c>
      <c r="E295" s="47">
        <v>35648.6</v>
      </c>
      <c r="F295" s="47">
        <v>35648.6</v>
      </c>
      <c r="G295" s="33"/>
      <c r="H295" s="33"/>
    </row>
    <row r="296" spans="1:8" ht="33.75" x14ac:dyDescent="0.2">
      <c r="A296" s="45" t="s">
        <v>107</v>
      </c>
      <c r="B296" s="46" t="s">
        <v>412</v>
      </c>
      <c r="C296" s="46" t="s">
        <v>108</v>
      </c>
      <c r="D296" s="47">
        <v>35705.199999999997</v>
      </c>
      <c r="E296" s="47">
        <v>33920.199999999997</v>
      </c>
      <c r="F296" s="47">
        <v>33920.199999999997</v>
      </c>
      <c r="G296" s="33"/>
      <c r="H296" s="33"/>
    </row>
    <row r="297" spans="1:8" ht="22.5" x14ac:dyDescent="0.2">
      <c r="A297" s="45" t="s">
        <v>85</v>
      </c>
      <c r="B297" s="46" t="s">
        <v>412</v>
      </c>
      <c r="C297" s="46" t="s">
        <v>86</v>
      </c>
      <c r="D297" s="47">
        <v>1578.6</v>
      </c>
      <c r="E297" s="47">
        <v>1578.6</v>
      </c>
      <c r="F297" s="47">
        <v>1578.6</v>
      </c>
      <c r="G297" s="33"/>
      <c r="H297" s="33"/>
    </row>
    <row r="298" spans="1:8" x14ac:dyDescent="0.2">
      <c r="A298" s="45" t="s">
        <v>32</v>
      </c>
      <c r="B298" s="46" t="s">
        <v>412</v>
      </c>
      <c r="C298" s="46" t="s">
        <v>33</v>
      </c>
      <c r="D298" s="47">
        <v>71.2</v>
      </c>
      <c r="E298" s="47">
        <v>0</v>
      </c>
      <c r="F298" s="47">
        <v>0</v>
      </c>
      <c r="G298" s="33"/>
      <c r="H298" s="33"/>
    </row>
    <row r="299" spans="1:8" x14ac:dyDescent="0.2">
      <c r="A299" s="45" t="s">
        <v>41</v>
      </c>
      <c r="B299" s="46" t="s">
        <v>412</v>
      </c>
      <c r="C299" s="46" t="s">
        <v>42</v>
      </c>
      <c r="D299" s="47">
        <v>149.80000000000001</v>
      </c>
      <c r="E299" s="47">
        <v>149.80000000000001</v>
      </c>
      <c r="F299" s="47">
        <v>149.80000000000001</v>
      </c>
      <c r="G299" s="33"/>
      <c r="H299" s="33"/>
    </row>
    <row r="300" spans="1:8" ht="22.5" x14ac:dyDescent="0.2">
      <c r="A300" s="45" t="s">
        <v>104</v>
      </c>
      <c r="B300" s="46" t="s">
        <v>239</v>
      </c>
      <c r="C300" s="46" t="s">
        <v>3</v>
      </c>
      <c r="D300" s="47">
        <v>42367.399999999994</v>
      </c>
      <c r="E300" s="47">
        <v>40595.300000000003</v>
      </c>
      <c r="F300" s="47">
        <v>40600.400000000001</v>
      </c>
      <c r="G300" s="33"/>
      <c r="H300" s="33"/>
    </row>
    <row r="301" spans="1:8" ht="22.5" x14ac:dyDescent="0.2">
      <c r="A301" s="45" t="s">
        <v>106</v>
      </c>
      <c r="B301" s="46" t="s">
        <v>413</v>
      </c>
      <c r="C301" s="46" t="s">
        <v>3</v>
      </c>
      <c r="D301" s="47">
        <v>42367.399999999994</v>
      </c>
      <c r="E301" s="47">
        <v>40595.300000000003</v>
      </c>
      <c r="F301" s="47">
        <v>40600.400000000001</v>
      </c>
      <c r="G301" s="33"/>
      <c r="H301" s="33"/>
    </row>
    <row r="302" spans="1:8" ht="33.75" x14ac:dyDescent="0.2">
      <c r="A302" s="45" t="s">
        <v>107</v>
      </c>
      <c r="B302" s="46" t="s">
        <v>413</v>
      </c>
      <c r="C302" s="46" t="s">
        <v>108</v>
      </c>
      <c r="D302" s="47">
        <v>39718.5</v>
      </c>
      <c r="E302" s="47">
        <v>37830.5</v>
      </c>
      <c r="F302" s="47">
        <v>37830.5</v>
      </c>
      <c r="G302" s="33"/>
      <c r="H302" s="33"/>
    </row>
    <row r="303" spans="1:8" ht="22.5" x14ac:dyDescent="0.2">
      <c r="A303" s="45" t="s">
        <v>85</v>
      </c>
      <c r="B303" s="46" t="s">
        <v>413</v>
      </c>
      <c r="C303" s="46" t="s">
        <v>86</v>
      </c>
      <c r="D303" s="47">
        <v>2646.2</v>
      </c>
      <c r="E303" s="47">
        <v>2764.8</v>
      </c>
      <c r="F303" s="47">
        <v>2769.9</v>
      </c>
      <c r="G303" s="33"/>
      <c r="H303" s="33"/>
    </row>
    <row r="304" spans="1:8" x14ac:dyDescent="0.2">
      <c r="A304" s="45" t="s">
        <v>32</v>
      </c>
      <c r="B304" s="46" t="s">
        <v>413</v>
      </c>
      <c r="C304" s="46" t="s">
        <v>33</v>
      </c>
      <c r="D304" s="47">
        <v>2.7</v>
      </c>
      <c r="E304" s="47">
        <v>0</v>
      </c>
      <c r="F304" s="47">
        <v>0</v>
      </c>
      <c r="G304" s="33"/>
      <c r="H304" s="33"/>
    </row>
    <row r="305" spans="1:8" ht="22.5" x14ac:dyDescent="0.2">
      <c r="A305" s="45" t="s">
        <v>109</v>
      </c>
      <c r="B305" s="46" t="s">
        <v>240</v>
      </c>
      <c r="C305" s="46" t="s">
        <v>3</v>
      </c>
      <c r="D305" s="47">
        <v>1010.9</v>
      </c>
      <c r="E305" s="47">
        <v>960.9</v>
      </c>
      <c r="F305" s="47">
        <v>960.9</v>
      </c>
      <c r="G305" s="33"/>
      <c r="H305" s="33"/>
    </row>
    <row r="306" spans="1:8" x14ac:dyDescent="0.2">
      <c r="A306" s="45" t="s">
        <v>111</v>
      </c>
      <c r="B306" s="46" t="s">
        <v>414</v>
      </c>
      <c r="C306" s="46" t="s">
        <v>3</v>
      </c>
      <c r="D306" s="47">
        <v>1010.9</v>
      </c>
      <c r="E306" s="47">
        <v>960.9</v>
      </c>
      <c r="F306" s="47">
        <v>960.9</v>
      </c>
      <c r="G306" s="33"/>
      <c r="H306" s="33"/>
    </row>
    <row r="307" spans="1:8" ht="22.5" x14ac:dyDescent="0.2">
      <c r="A307" s="45" t="s">
        <v>85</v>
      </c>
      <c r="B307" s="46" t="s">
        <v>414</v>
      </c>
      <c r="C307" s="46" t="s">
        <v>86</v>
      </c>
      <c r="D307" s="47">
        <v>5</v>
      </c>
      <c r="E307" s="47">
        <v>5</v>
      </c>
      <c r="F307" s="47">
        <v>5</v>
      </c>
      <c r="G307" s="33"/>
      <c r="H307" s="33"/>
    </row>
    <row r="308" spans="1:8" x14ac:dyDescent="0.2">
      <c r="A308" s="45" t="s">
        <v>41</v>
      </c>
      <c r="B308" s="46" t="s">
        <v>414</v>
      </c>
      <c r="C308" s="46" t="s">
        <v>42</v>
      </c>
      <c r="D308" s="47">
        <v>1005.9</v>
      </c>
      <c r="E308" s="47">
        <v>955.9</v>
      </c>
      <c r="F308" s="47">
        <v>955.9</v>
      </c>
      <c r="G308" s="33"/>
      <c r="H308" s="33"/>
    </row>
    <row r="309" spans="1:8" x14ac:dyDescent="0.2">
      <c r="A309" s="51" t="s">
        <v>241</v>
      </c>
      <c r="B309" s="52" t="s">
        <v>14</v>
      </c>
      <c r="C309" s="52" t="s">
        <v>3</v>
      </c>
      <c r="D309" s="53">
        <v>128355.1</v>
      </c>
      <c r="E309" s="53">
        <v>282019.90000000002</v>
      </c>
      <c r="F309" s="53">
        <v>300266.09999999998</v>
      </c>
      <c r="G309" s="33"/>
      <c r="H309" s="33"/>
    </row>
    <row r="310" spans="1:8" x14ac:dyDescent="0.2">
      <c r="A310" s="45" t="s">
        <v>242</v>
      </c>
      <c r="B310" s="46" t="s">
        <v>243</v>
      </c>
      <c r="C310" s="46" t="s">
        <v>3</v>
      </c>
      <c r="D310" s="47">
        <v>4621.3</v>
      </c>
      <c r="E310" s="47">
        <v>5330.0999999999995</v>
      </c>
      <c r="F310" s="47">
        <v>6457.7</v>
      </c>
      <c r="G310" s="33"/>
      <c r="H310" s="33"/>
    </row>
    <row r="311" spans="1:8" ht="33.75" x14ac:dyDescent="0.2">
      <c r="A311" s="45" t="s">
        <v>244</v>
      </c>
      <c r="B311" s="46" t="s">
        <v>245</v>
      </c>
      <c r="C311" s="46" t="s">
        <v>3</v>
      </c>
      <c r="D311" s="47">
        <v>937.6</v>
      </c>
      <c r="E311" s="47">
        <v>719.9</v>
      </c>
      <c r="F311" s="47">
        <v>712.3</v>
      </c>
      <c r="G311" s="33"/>
      <c r="H311" s="33"/>
    </row>
    <row r="312" spans="1:8" ht="33.75" x14ac:dyDescent="0.2">
      <c r="A312" s="45" t="s">
        <v>246</v>
      </c>
      <c r="B312" s="46" t="s">
        <v>415</v>
      </c>
      <c r="C312" s="46" t="s">
        <v>3</v>
      </c>
      <c r="D312" s="47">
        <v>937.6</v>
      </c>
      <c r="E312" s="47">
        <v>719.9</v>
      </c>
      <c r="F312" s="47">
        <v>712.3</v>
      </c>
      <c r="G312" s="33"/>
      <c r="H312" s="33"/>
    </row>
    <row r="313" spans="1:8" ht="22.5" x14ac:dyDescent="0.2">
      <c r="A313" s="45" t="s">
        <v>85</v>
      </c>
      <c r="B313" s="46" t="s">
        <v>415</v>
      </c>
      <c r="C313" s="46" t="s">
        <v>86</v>
      </c>
      <c r="D313" s="47">
        <v>937.6</v>
      </c>
      <c r="E313" s="47">
        <v>719.9</v>
      </c>
      <c r="F313" s="47">
        <v>712.3</v>
      </c>
      <c r="G313" s="33"/>
      <c r="H313" s="33"/>
    </row>
    <row r="314" spans="1:8" ht="33.75" x14ac:dyDescent="0.2">
      <c r="A314" s="45" t="s">
        <v>547</v>
      </c>
      <c r="B314" s="46" t="s">
        <v>247</v>
      </c>
      <c r="C314" s="46" t="s">
        <v>3</v>
      </c>
      <c r="D314" s="47">
        <v>3683.7</v>
      </c>
      <c r="E314" s="47">
        <v>4610.2</v>
      </c>
      <c r="F314" s="47">
        <v>5745.4</v>
      </c>
      <c r="G314" s="33"/>
      <c r="H314" s="33"/>
    </row>
    <row r="315" spans="1:8" ht="22.5" x14ac:dyDescent="0.2">
      <c r="A315" s="45" t="s">
        <v>248</v>
      </c>
      <c r="B315" s="46" t="s">
        <v>416</v>
      </c>
      <c r="C315" s="46" t="s">
        <v>3</v>
      </c>
      <c r="D315" s="47">
        <v>3683.7</v>
      </c>
      <c r="E315" s="47">
        <v>4610.2</v>
      </c>
      <c r="F315" s="47">
        <v>5745.4</v>
      </c>
      <c r="G315" s="33"/>
      <c r="H315" s="33"/>
    </row>
    <row r="316" spans="1:8" ht="22.5" x14ac:dyDescent="0.2">
      <c r="A316" s="45" t="s">
        <v>85</v>
      </c>
      <c r="B316" s="46" t="s">
        <v>416</v>
      </c>
      <c r="C316" s="46" t="s">
        <v>86</v>
      </c>
      <c r="D316" s="47">
        <v>3683.7</v>
      </c>
      <c r="E316" s="47">
        <v>4610.2</v>
      </c>
      <c r="F316" s="47">
        <v>5745.4</v>
      </c>
      <c r="G316" s="33"/>
      <c r="H316" s="33"/>
    </row>
    <row r="317" spans="1:8" x14ac:dyDescent="0.2">
      <c r="A317" s="45" t="s">
        <v>249</v>
      </c>
      <c r="B317" s="46" t="s">
        <v>250</v>
      </c>
      <c r="C317" s="46" t="s">
        <v>3</v>
      </c>
      <c r="D317" s="47">
        <v>34755</v>
      </c>
      <c r="E317" s="47">
        <v>191653.2</v>
      </c>
      <c r="F317" s="47">
        <v>207918.4</v>
      </c>
      <c r="G317" s="33"/>
      <c r="H317" s="33"/>
    </row>
    <row r="318" spans="1:8" ht="22.5" x14ac:dyDescent="0.2">
      <c r="A318" s="45" t="s">
        <v>251</v>
      </c>
      <c r="B318" s="46" t="s">
        <v>252</v>
      </c>
      <c r="C318" s="46" t="s">
        <v>3</v>
      </c>
      <c r="D318" s="47">
        <v>34755</v>
      </c>
      <c r="E318" s="47">
        <v>191653.2</v>
      </c>
      <c r="F318" s="47">
        <v>207918.4</v>
      </c>
      <c r="G318" s="33"/>
      <c r="H318" s="33"/>
    </row>
    <row r="319" spans="1:8" x14ac:dyDescent="0.2">
      <c r="A319" s="45" t="s">
        <v>253</v>
      </c>
      <c r="B319" s="46" t="s">
        <v>417</v>
      </c>
      <c r="C319" s="46" t="s">
        <v>3</v>
      </c>
      <c r="D319" s="47">
        <v>34755</v>
      </c>
      <c r="E319" s="47">
        <v>191653.2</v>
      </c>
      <c r="F319" s="47">
        <v>207918.4</v>
      </c>
      <c r="G319" s="33"/>
      <c r="H319" s="33"/>
    </row>
    <row r="320" spans="1:8" x14ac:dyDescent="0.2">
      <c r="A320" s="45" t="s">
        <v>254</v>
      </c>
      <c r="B320" s="46" t="s">
        <v>417</v>
      </c>
      <c r="C320" s="46" t="s">
        <v>255</v>
      </c>
      <c r="D320" s="47">
        <v>34755</v>
      </c>
      <c r="E320" s="47">
        <v>191653.2</v>
      </c>
      <c r="F320" s="47">
        <v>207918.4</v>
      </c>
      <c r="G320" s="33"/>
      <c r="H320" s="33"/>
    </row>
    <row r="321" spans="1:8" ht="22.5" x14ac:dyDescent="0.2">
      <c r="A321" s="45" t="s">
        <v>100</v>
      </c>
      <c r="B321" s="46" t="s">
        <v>256</v>
      </c>
      <c r="C321" s="46" t="s">
        <v>3</v>
      </c>
      <c r="D321" s="47">
        <v>88978.8</v>
      </c>
      <c r="E321" s="47">
        <v>85036.599999999991</v>
      </c>
      <c r="F321" s="47">
        <v>85890</v>
      </c>
      <c r="G321" s="33"/>
      <c r="H321" s="33"/>
    </row>
    <row r="322" spans="1:8" ht="22.5" x14ac:dyDescent="0.2">
      <c r="A322" s="45" t="s">
        <v>104</v>
      </c>
      <c r="B322" s="46" t="s">
        <v>257</v>
      </c>
      <c r="C322" s="46" t="s">
        <v>3</v>
      </c>
      <c r="D322" s="47">
        <v>88922.5</v>
      </c>
      <c r="E322" s="47">
        <v>84983.299999999988</v>
      </c>
      <c r="F322" s="47">
        <v>85836.7</v>
      </c>
      <c r="G322" s="33"/>
      <c r="H322" s="33"/>
    </row>
    <row r="323" spans="1:8" ht="22.5" x14ac:dyDescent="0.2">
      <c r="A323" s="45" t="s">
        <v>106</v>
      </c>
      <c r="B323" s="46" t="s">
        <v>418</v>
      </c>
      <c r="C323" s="46" t="s">
        <v>3</v>
      </c>
      <c r="D323" s="47">
        <v>88922.5</v>
      </c>
      <c r="E323" s="47">
        <v>84983.299999999988</v>
      </c>
      <c r="F323" s="47">
        <v>85836.7</v>
      </c>
      <c r="G323" s="33"/>
      <c r="H323" s="33"/>
    </row>
    <row r="324" spans="1:8" ht="33.75" x14ac:dyDescent="0.2">
      <c r="A324" s="45" t="s">
        <v>107</v>
      </c>
      <c r="B324" s="46" t="s">
        <v>418</v>
      </c>
      <c r="C324" s="46" t="s">
        <v>108</v>
      </c>
      <c r="D324" s="47">
        <v>86206.2</v>
      </c>
      <c r="E324" s="47">
        <v>82227.399999999994</v>
      </c>
      <c r="F324" s="47">
        <v>82765.5</v>
      </c>
      <c r="G324" s="33"/>
      <c r="H324" s="33"/>
    </row>
    <row r="325" spans="1:8" ht="22.5" x14ac:dyDescent="0.2">
      <c r="A325" s="45" t="s">
        <v>85</v>
      </c>
      <c r="B325" s="46" t="s">
        <v>418</v>
      </c>
      <c r="C325" s="46" t="s">
        <v>86</v>
      </c>
      <c r="D325" s="47">
        <v>2716.3</v>
      </c>
      <c r="E325" s="47">
        <v>2755.9</v>
      </c>
      <c r="F325" s="47">
        <v>3071.2</v>
      </c>
      <c r="G325" s="33"/>
      <c r="H325" s="33"/>
    </row>
    <row r="326" spans="1:8" ht="22.5" x14ac:dyDescent="0.2">
      <c r="A326" s="45" t="s">
        <v>109</v>
      </c>
      <c r="B326" s="46" t="s">
        <v>258</v>
      </c>
      <c r="C326" s="46" t="s">
        <v>3</v>
      </c>
      <c r="D326" s="47">
        <v>56.3</v>
      </c>
      <c r="E326" s="47">
        <v>53.3</v>
      </c>
      <c r="F326" s="47">
        <v>53.3</v>
      </c>
      <c r="G326" s="33"/>
      <c r="H326" s="33"/>
    </row>
    <row r="327" spans="1:8" x14ac:dyDescent="0.2">
      <c r="A327" s="45" t="s">
        <v>111</v>
      </c>
      <c r="B327" s="46" t="s">
        <v>419</v>
      </c>
      <c r="C327" s="46" t="s">
        <v>3</v>
      </c>
      <c r="D327" s="47">
        <v>56.3</v>
      </c>
      <c r="E327" s="47">
        <v>53.3</v>
      </c>
      <c r="F327" s="47">
        <v>53.3</v>
      </c>
      <c r="G327" s="33"/>
      <c r="H327" s="33"/>
    </row>
    <row r="328" spans="1:8" x14ac:dyDescent="0.2">
      <c r="A328" s="45" t="s">
        <v>41</v>
      </c>
      <c r="B328" s="46" t="s">
        <v>419</v>
      </c>
      <c r="C328" s="46" t="s">
        <v>42</v>
      </c>
      <c r="D328" s="47">
        <v>56.3</v>
      </c>
      <c r="E328" s="47">
        <v>53.3</v>
      </c>
      <c r="F328" s="47">
        <v>53.3</v>
      </c>
      <c r="G328" s="33"/>
      <c r="H328" s="33"/>
    </row>
    <row r="329" spans="1:8" x14ac:dyDescent="0.2">
      <c r="A329" s="51" t="s">
        <v>259</v>
      </c>
      <c r="B329" s="52" t="s">
        <v>15</v>
      </c>
      <c r="C329" s="52" t="s">
        <v>3</v>
      </c>
      <c r="D329" s="53">
        <v>59066</v>
      </c>
      <c r="E329" s="53">
        <v>57366.400000000001</v>
      </c>
      <c r="F329" s="53">
        <v>68174.5</v>
      </c>
      <c r="G329" s="33"/>
      <c r="H329" s="33"/>
    </row>
    <row r="330" spans="1:8" x14ac:dyDescent="0.2">
      <c r="A330" s="45" t="s">
        <v>260</v>
      </c>
      <c r="B330" s="46" t="s">
        <v>261</v>
      </c>
      <c r="C330" s="46" t="s">
        <v>3</v>
      </c>
      <c r="D330" s="47">
        <v>12636.5</v>
      </c>
      <c r="E330" s="47">
        <v>12403.1</v>
      </c>
      <c r="F330" s="47">
        <v>12403.1</v>
      </c>
      <c r="G330" s="33"/>
      <c r="H330" s="33"/>
    </row>
    <row r="331" spans="1:8" ht="22.5" x14ac:dyDescent="0.2">
      <c r="A331" s="45" t="s">
        <v>262</v>
      </c>
      <c r="B331" s="46" t="s">
        <v>263</v>
      </c>
      <c r="C331" s="46" t="s">
        <v>3</v>
      </c>
      <c r="D331" s="47">
        <v>600</v>
      </c>
      <c r="E331" s="47">
        <v>600</v>
      </c>
      <c r="F331" s="47">
        <v>600</v>
      </c>
      <c r="G331" s="33"/>
      <c r="H331" s="33"/>
    </row>
    <row r="332" spans="1:8" ht="22.5" x14ac:dyDescent="0.2">
      <c r="A332" s="45" t="s">
        <v>264</v>
      </c>
      <c r="B332" s="46" t="s">
        <v>420</v>
      </c>
      <c r="C332" s="46" t="s">
        <v>3</v>
      </c>
      <c r="D332" s="47">
        <v>600</v>
      </c>
      <c r="E332" s="47">
        <v>600</v>
      </c>
      <c r="F332" s="47">
        <v>600</v>
      </c>
      <c r="G332" s="33"/>
      <c r="H332" s="33"/>
    </row>
    <row r="333" spans="1:8" ht="22.5" x14ac:dyDescent="0.2">
      <c r="A333" s="45" t="s">
        <v>85</v>
      </c>
      <c r="B333" s="46" t="s">
        <v>420</v>
      </c>
      <c r="C333" s="46" t="s">
        <v>86</v>
      </c>
      <c r="D333" s="47">
        <v>600</v>
      </c>
      <c r="E333" s="47">
        <v>600</v>
      </c>
      <c r="F333" s="47">
        <v>600</v>
      </c>
      <c r="G333" s="33"/>
      <c r="H333" s="33"/>
    </row>
    <row r="334" spans="1:8" ht="22.5" x14ac:dyDescent="0.2">
      <c r="A334" s="45" t="s">
        <v>43</v>
      </c>
      <c r="B334" s="46" t="s">
        <v>265</v>
      </c>
      <c r="C334" s="46" t="s">
        <v>3</v>
      </c>
      <c r="D334" s="47">
        <v>12036.5</v>
      </c>
      <c r="E334" s="47">
        <v>11803.1</v>
      </c>
      <c r="F334" s="47">
        <v>11803.1</v>
      </c>
      <c r="G334" s="33"/>
      <c r="H334" s="33"/>
    </row>
    <row r="335" spans="1:8" ht="22.5" x14ac:dyDescent="0.2">
      <c r="A335" s="45" t="s">
        <v>45</v>
      </c>
      <c r="B335" s="46" t="s">
        <v>421</v>
      </c>
      <c r="C335" s="46" t="s">
        <v>3</v>
      </c>
      <c r="D335" s="47">
        <v>12036.5</v>
      </c>
      <c r="E335" s="47">
        <v>11803.1</v>
      </c>
      <c r="F335" s="47">
        <v>11803.1</v>
      </c>
      <c r="G335" s="33"/>
      <c r="H335" s="33"/>
    </row>
    <row r="336" spans="1:8" ht="22.5" x14ac:dyDescent="0.2">
      <c r="A336" s="45" t="s">
        <v>34</v>
      </c>
      <c r="B336" s="46" t="s">
        <v>421</v>
      </c>
      <c r="C336" s="46" t="s">
        <v>35</v>
      </c>
      <c r="D336" s="47">
        <v>12036.5</v>
      </c>
      <c r="E336" s="47">
        <v>11803.1</v>
      </c>
      <c r="F336" s="47">
        <v>11803.1</v>
      </c>
      <c r="G336" s="33"/>
      <c r="H336" s="33"/>
    </row>
    <row r="337" spans="1:8" x14ac:dyDescent="0.2">
      <c r="A337" s="45" t="s">
        <v>266</v>
      </c>
      <c r="B337" s="46" t="s">
        <v>267</v>
      </c>
      <c r="C337" s="46" t="s">
        <v>3</v>
      </c>
      <c r="D337" s="47">
        <v>46429.5</v>
      </c>
      <c r="E337" s="47">
        <v>44963.3</v>
      </c>
      <c r="F337" s="47">
        <v>55771.399999999994</v>
      </c>
      <c r="G337" s="33"/>
      <c r="H337" s="33"/>
    </row>
    <row r="338" spans="1:8" ht="22.5" x14ac:dyDescent="0.2">
      <c r="A338" s="45" t="s">
        <v>43</v>
      </c>
      <c r="B338" s="46" t="s">
        <v>268</v>
      </c>
      <c r="C338" s="46" t="s">
        <v>3</v>
      </c>
      <c r="D338" s="47">
        <v>36275.300000000003</v>
      </c>
      <c r="E338" s="47">
        <v>34502.1</v>
      </c>
      <c r="F338" s="47">
        <v>34496.1</v>
      </c>
      <c r="G338" s="33"/>
      <c r="H338" s="33"/>
    </row>
    <row r="339" spans="1:8" ht="22.5" x14ac:dyDescent="0.2">
      <c r="A339" s="45" t="s">
        <v>45</v>
      </c>
      <c r="B339" s="46" t="s">
        <v>422</v>
      </c>
      <c r="C339" s="46" t="s">
        <v>3</v>
      </c>
      <c r="D339" s="47">
        <v>36275.300000000003</v>
      </c>
      <c r="E339" s="47">
        <v>34502.1</v>
      </c>
      <c r="F339" s="47">
        <v>34496.1</v>
      </c>
      <c r="G339" s="33"/>
      <c r="H339" s="33"/>
    </row>
    <row r="340" spans="1:8" ht="22.5" x14ac:dyDescent="0.2">
      <c r="A340" s="45" t="s">
        <v>34</v>
      </c>
      <c r="B340" s="46" t="s">
        <v>422</v>
      </c>
      <c r="C340" s="46" t="s">
        <v>35</v>
      </c>
      <c r="D340" s="47">
        <v>36275.300000000003</v>
      </c>
      <c r="E340" s="47">
        <v>34502.1</v>
      </c>
      <c r="F340" s="47">
        <v>34496.1</v>
      </c>
      <c r="G340" s="33"/>
      <c r="H340" s="33"/>
    </row>
    <row r="341" spans="1:8" ht="22.5" x14ac:dyDescent="0.2">
      <c r="A341" s="45" t="s">
        <v>49</v>
      </c>
      <c r="B341" s="46" t="s">
        <v>269</v>
      </c>
      <c r="C341" s="46" t="s">
        <v>3</v>
      </c>
      <c r="D341" s="47">
        <v>10154.200000000001</v>
      </c>
      <c r="E341" s="47">
        <v>10461.200000000001</v>
      </c>
      <c r="F341" s="47">
        <v>21275.3</v>
      </c>
      <c r="G341" s="33"/>
      <c r="H341" s="33"/>
    </row>
    <row r="342" spans="1:8" ht="22.5" x14ac:dyDescent="0.2">
      <c r="A342" s="45" t="s">
        <v>51</v>
      </c>
      <c r="B342" s="46" t="s">
        <v>423</v>
      </c>
      <c r="C342" s="46" t="s">
        <v>3</v>
      </c>
      <c r="D342" s="47">
        <v>10154.200000000001</v>
      </c>
      <c r="E342" s="47">
        <v>10461.200000000001</v>
      </c>
      <c r="F342" s="47">
        <v>21275.3</v>
      </c>
      <c r="G342" s="33"/>
      <c r="H342" s="33"/>
    </row>
    <row r="343" spans="1:8" ht="22.5" x14ac:dyDescent="0.2">
      <c r="A343" s="45" t="s">
        <v>34</v>
      </c>
      <c r="B343" s="46" t="s">
        <v>423</v>
      </c>
      <c r="C343" s="46" t="s">
        <v>35</v>
      </c>
      <c r="D343" s="47">
        <v>10154.200000000001</v>
      </c>
      <c r="E343" s="47">
        <v>10461.200000000001</v>
      </c>
      <c r="F343" s="47">
        <v>21275.3</v>
      </c>
      <c r="G343" s="33"/>
      <c r="H343" s="33"/>
    </row>
    <row r="344" spans="1:8" x14ac:dyDescent="0.2">
      <c r="A344" s="51" t="s">
        <v>270</v>
      </c>
      <c r="B344" s="52" t="s">
        <v>16</v>
      </c>
      <c r="C344" s="52" t="s">
        <v>3</v>
      </c>
      <c r="D344" s="53">
        <v>812546.3</v>
      </c>
      <c r="E344" s="53">
        <v>440674.60000000003</v>
      </c>
      <c r="F344" s="53">
        <v>494500.80000000005</v>
      </c>
      <c r="G344" s="33"/>
      <c r="H344" s="33"/>
    </row>
    <row r="345" spans="1:8" x14ac:dyDescent="0.2">
      <c r="A345" s="45" t="s">
        <v>271</v>
      </c>
      <c r="B345" s="46" t="s">
        <v>272</v>
      </c>
      <c r="C345" s="46" t="s">
        <v>3</v>
      </c>
      <c r="D345" s="47">
        <v>812546.3</v>
      </c>
      <c r="E345" s="47">
        <v>440674.60000000003</v>
      </c>
      <c r="F345" s="47">
        <v>494500.80000000005</v>
      </c>
      <c r="G345" s="33"/>
      <c r="H345" s="33"/>
    </row>
    <row r="346" spans="1:8" x14ac:dyDescent="0.2">
      <c r="A346" s="45" t="s">
        <v>273</v>
      </c>
      <c r="B346" s="46" t="s">
        <v>274</v>
      </c>
      <c r="C346" s="46" t="s">
        <v>3</v>
      </c>
      <c r="D346" s="47">
        <v>209491.5</v>
      </c>
      <c r="E346" s="47">
        <v>165046</v>
      </c>
      <c r="F346" s="47">
        <v>175608.7</v>
      </c>
      <c r="G346" s="33"/>
      <c r="H346" s="33"/>
    </row>
    <row r="347" spans="1:8" x14ac:dyDescent="0.2">
      <c r="A347" s="45" t="s">
        <v>275</v>
      </c>
      <c r="B347" s="46" t="s">
        <v>424</v>
      </c>
      <c r="C347" s="46" t="s">
        <v>3</v>
      </c>
      <c r="D347" s="47">
        <v>209491.5</v>
      </c>
      <c r="E347" s="47">
        <v>165046</v>
      </c>
      <c r="F347" s="47">
        <v>175608.7</v>
      </c>
      <c r="G347" s="33"/>
      <c r="H347" s="33"/>
    </row>
    <row r="348" spans="1:8" ht="22.5" x14ac:dyDescent="0.2">
      <c r="A348" s="45" t="s">
        <v>85</v>
      </c>
      <c r="B348" s="46" t="s">
        <v>424</v>
      </c>
      <c r="C348" s="46" t="s">
        <v>86</v>
      </c>
      <c r="D348" s="47">
        <v>100816.3</v>
      </c>
      <c r="E348" s="47">
        <v>63413.8</v>
      </c>
      <c r="F348" s="47">
        <v>64012.1</v>
      </c>
      <c r="G348" s="33"/>
      <c r="H348" s="33"/>
    </row>
    <row r="349" spans="1:8" x14ac:dyDescent="0.2">
      <c r="A349" s="45" t="s">
        <v>41</v>
      </c>
      <c r="B349" s="46" t="s">
        <v>424</v>
      </c>
      <c r="C349" s="46" t="s">
        <v>42</v>
      </c>
      <c r="D349" s="47">
        <v>108675.2</v>
      </c>
      <c r="E349" s="47">
        <v>101632.2</v>
      </c>
      <c r="F349" s="47">
        <v>111596.6</v>
      </c>
      <c r="G349" s="33"/>
      <c r="H349" s="33"/>
    </row>
    <row r="350" spans="1:8" ht="22.5" x14ac:dyDescent="0.2">
      <c r="A350" s="45" t="s">
        <v>276</v>
      </c>
      <c r="B350" s="46" t="s">
        <v>277</v>
      </c>
      <c r="C350" s="46" t="s">
        <v>3</v>
      </c>
      <c r="D350" s="47">
        <v>2075.9</v>
      </c>
      <c r="E350" s="47">
        <v>2075.9</v>
      </c>
      <c r="F350" s="47">
        <v>2075.9</v>
      </c>
      <c r="G350" s="33"/>
      <c r="H350" s="33"/>
    </row>
    <row r="351" spans="1:8" ht="22.5" x14ac:dyDescent="0.2">
      <c r="A351" s="45" t="s">
        <v>278</v>
      </c>
      <c r="B351" s="46" t="s">
        <v>279</v>
      </c>
      <c r="C351" s="46" t="s">
        <v>3</v>
      </c>
      <c r="D351" s="47">
        <v>2075.9</v>
      </c>
      <c r="E351" s="47">
        <v>2075.9</v>
      </c>
      <c r="F351" s="47">
        <v>2075.9</v>
      </c>
      <c r="G351" s="33"/>
      <c r="H351" s="33"/>
    </row>
    <row r="352" spans="1:8" ht="33.75" x14ac:dyDescent="0.2">
      <c r="A352" s="45" t="s">
        <v>107</v>
      </c>
      <c r="B352" s="46" t="s">
        <v>279</v>
      </c>
      <c r="C352" s="46" t="s">
        <v>108</v>
      </c>
      <c r="D352" s="47">
        <v>101.6</v>
      </c>
      <c r="E352" s="47">
        <v>101.6</v>
      </c>
      <c r="F352" s="47">
        <v>101.6</v>
      </c>
      <c r="G352" s="33"/>
      <c r="H352" s="33"/>
    </row>
    <row r="353" spans="1:8" ht="22.5" x14ac:dyDescent="0.2">
      <c r="A353" s="45" t="s">
        <v>85</v>
      </c>
      <c r="B353" s="46" t="s">
        <v>279</v>
      </c>
      <c r="C353" s="46" t="s">
        <v>86</v>
      </c>
      <c r="D353" s="47">
        <v>1974.3</v>
      </c>
      <c r="E353" s="47">
        <v>1974.3</v>
      </c>
      <c r="F353" s="47">
        <v>1974.3</v>
      </c>
      <c r="G353" s="33"/>
      <c r="H353" s="33"/>
    </row>
    <row r="354" spans="1:8" x14ac:dyDescent="0.2">
      <c r="A354" s="45" t="s">
        <v>280</v>
      </c>
      <c r="B354" s="46" t="s">
        <v>281</v>
      </c>
      <c r="C354" s="46" t="s">
        <v>3</v>
      </c>
      <c r="D354" s="47">
        <v>28281.5</v>
      </c>
      <c r="E354" s="47">
        <v>31753.9</v>
      </c>
      <c r="F354" s="47">
        <v>32673.9</v>
      </c>
      <c r="G354" s="33"/>
      <c r="H354" s="33"/>
    </row>
    <row r="355" spans="1:8" x14ac:dyDescent="0.2">
      <c r="A355" s="45" t="s">
        <v>282</v>
      </c>
      <c r="B355" s="46" t="s">
        <v>425</v>
      </c>
      <c r="C355" s="46" t="s">
        <v>3</v>
      </c>
      <c r="D355" s="47">
        <v>28281.5</v>
      </c>
      <c r="E355" s="47">
        <v>31753.9</v>
      </c>
      <c r="F355" s="47">
        <v>32673.9</v>
      </c>
      <c r="G355" s="33"/>
      <c r="H355" s="33"/>
    </row>
    <row r="356" spans="1:8" ht="22.5" x14ac:dyDescent="0.2">
      <c r="A356" s="45" t="s">
        <v>85</v>
      </c>
      <c r="B356" s="46" t="s">
        <v>425</v>
      </c>
      <c r="C356" s="46" t="s">
        <v>86</v>
      </c>
      <c r="D356" s="47">
        <v>28281.5</v>
      </c>
      <c r="E356" s="47">
        <v>31753.9</v>
      </c>
      <c r="F356" s="47">
        <v>32673.9</v>
      </c>
      <c r="G356" s="33"/>
      <c r="H356" s="33"/>
    </row>
    <row r="357" spans="1:8" x14ac:dyDescent="0.2">
      <c r="A357" s="45" t="s">
        <v>283</v>
      </c>
      <c r="B357" s="46" t="s">
        <v>284</v>
      </c>
      <c r="C357" s="46" t="s">
        <v>3</v>
      </c>
      <c r="D357" s="47">
        <v>82806.2</v>
      </c>
      <c r="E357" s="47">
        <v>93064.1</v>
      </c>
      <c r="F357" s="47">
        <v>102164.9</v>
      </c>
      <c r="G357" s="33"/>
      <c r="H357" s="33"/>
    </row>
    <row r="358" spans="1:8" x14ac:dyDescent="0.2">
      <c r="A358" s="45" t="s">
        <v>285</v>
      </c>
      <c r="B358" s="46" t="s">
        <v>426</v>
      </c>
      <c r="C358" s="46" t="s">
        <v>3</v>
      </c>
      <c r="D358" s="47">
        <v>82806.2</v>
      </c>
      <c r="E358" s="47">
        <v>93064.1</v>
      </c>
      <c r="F358" s="47">
        <v>102164.9</v>
      </c>
      <c r="G358" s="33"/>
      <c r="H358" s="33"/>
    </row>
    <row r="359" spans="1:8" ht="22.5" x14ac:dyDescent="0.2">
      <c r="A359" s="45" t="s">
        <v>85</v>
      </c>
      <c r="B359" s="46" t="s">
        <v>426</v>
      </c>
      <c r="C359" s="46" t="s">
        <v>86</v>
      </c>
      <c r="D359" s="47">
        <v>4118.3999999999996</v>
      </c>
      <c r="E359" s="47">
        <v>7569.1</v>
      </c>
      <c r="F359" s="47">
        <v>13964.9</v>
      </c>
      <c r="G359" s="33"/>
      <c r="H359" s="33"/>
    </row>
    <row r="360" spans="1:8" x14ac:dyDescent="0.2">
      <c r="A360" s="45" t="s">
        <v>41</v>
      </c>
      <c r="B360" s="46" t="s">
        <v>426</v>
      </c>
      <c r="C360" s="46" t="s">
        <v>42</v>
      </c>
      <c r="D360" s="47">
        <v>78687.8</v>
      </c>
      <c r="E360" s="47">
        <v>85495</v>
      </c>
      <c r="F360" s="47">
        <v>88200</v>
      </c>
      <c r="G360" s="33"/>
      <c r="H360" s="33"/>
    </row>
    <row r="361" spans="1:8" ht="33.75" x14ac:dyDescent="0.2">
      <c r="A361" s="45" t="s">
        <v>286</v>
      </c>
      <c r="B361" s="46" t="s">
        <v>287</v>
      </c>
      <c r="C361" s="46" t="s">
        <v>3</v>
      </c>
      <c r="D361" s="47">
        <v>18564.7</v>
      </c>
      <c r="E361" s="47">
        <v>62377.8</v>
      </c>
      <c r="F361" s="47">
        <v>62377.8</v>
      </c>
      <c r="G361" s="33"/>
      <c r="H361" s="33"/>
    </row>
    <row r="362" spans="1:8" ht="33.75" x14ac:dyDescent="0.2">
      <c r="A362" s="45" t="s">
        <v>288</v>
      </c>
      <c r="B362" s="46" t="s">
        <v>576</v>
      </c>
      <c r="C362" s="46" t="s">
        <v>3</v>
      </c>
      <c r="D362" s="47">
        <v>0</v>
      </c>
      <c r="E362" s="47">
        <v>62177.8</v>
      </c>
      <c r="F362" s="47">
        <v>62177.8</v>
      </c>
      <c r="G362" s="33"/>
      <c r="H362" s="33"/>
    </row>
    <row r="363" spans="1:8" ht="22.5" x14ac:dyDescent="0.2">
      <c r="A363" s="45" t="s">
        <v>85</v>
      </c>
      <c r="B363" s="46" t="s">
        <v>576</v>
      </c>
      <c r="C363" s="46" t="s">
        <v>86</v>
      </c>
      <c r="D363" s="47">
        <v>0</v>
      </c>
      <c r="E363" s="47">
        <v>62177.8</v>
      </c>
      <c r="F363" s="47">
        <v>62177.8</v>
      </c>
      <c r="G363" s="33"/>
      <c r="H363" s="33"/>
    </row>
    <row r="364" spans="1:8" ht="33.75" x14ac:dyDescent="0.2">
      <c r="A364" s="45" t="s">
        <v>288</v>
      </c>
      <c r="B364" s="46" t="s">
        <v>427</v>
      </c>
      <c r="C364" s="46" t="s">
        <v>3</v>
      </c>
      <c r="D364" s="47">
        <v>18564.7</v>
      </c>
      <c r="E364" s="47">
        <v>200</v>
      </c>
      <c r="F364" s="47">
        <v>200</v>
      </c>
      <c r="G364" s="33"/>
      <c r="H364" s="33"/>
    </row>
    <row r="365" spans="1:8" ht="22.5" x14ac:dyDescent="0.2">
      <c r="A365" s="45" t="s">
        <v>85</v>
      </c>
      <c r="B365" s="46" t="s">
        <v>427</v>
      </c>
      <c r="C365" s="46" t="s">
        <v>86</v>
      </c>
      <c r="D365" s="47">
        <v>18564.7</v>
      </c>
      <c r="E365" s="47">
        <v>200</v>
      </c>
      <c r="F365" s="47">
        <v>200</v>
      </c>
      <c r="G365" s="33"/>
      <c r="H365" s="33"/>
    </row>
    <row r="366" spans="1:8" ht="22.5" x14ac:dyDescent="0.2">
      <c r="A366" s="45" t="s">
        <v>289</v>
      </c>
      <c r="B366" s="46" t="s">
        <v>290</v>
      </c>
      <c r="C366" s="46" t="s">
        <v>3</v>
      </c>
      <c r="D366" s="47">
        <v>86692.5</v>
      </c>
      <c r="E366" s="47">
        <v>56356.9</v>
      </c>
      <c r="F366" s="47">
        <v>89599.6</v>
      </c>
      <c r="G366" s="33"/>
      <c r="H366" s="33"/>
    </row>
    <row r="367" spans="1:8" x14ac:dyDescent="0.2">
      <c r="A367" s="45" t="s">
        <v>291</v>
      </c>
      <c r="B367" s="46" t="s">
        <v>428</v>
      </c>
      <c r="C367" s="46" t="s">
        <v>3</v>
      </c>
      <c r="D367" s="47">
        <v>86692.5</v>
      </c>
      <c r="E367" s="47">
        <v>56356.9</v>
      </c>
      <c r="F367" s="47">
        <v>89599.6</v>
      </c>
      <c r="G367" s="33"/>
      <c r="H367" s="33"/>
    </row>
    <row r="368" spans="1:8" x14ac:dyDescent="0.2">
      <c r="A368" s="45" t="s">
        <v>36</v>
      </c>
      <c r="B368" s="46" t="s">
        <v>428</v>
      </c>
      <c r="C368" s="46" t="s">
        <v>37</v>
      </c>
      <c r="D368" s="47">
        <v>86692.5</v>
      </c>
      <c r="E368" s="47">
        <v>56356.9</v>
      </c>
      <c r="F368" s="47">
        <v>89599.6</v>
      </c>
      <c r="G368" s="33"/>
      <c r="H368" s="33"/>
    </row>
    <row r="369" spans="1:8" ht="22.5" x14ac:dyDescent="0.2">
      <c r="A369" s="45" t="s">
        <v>429</v>
      </c>
      <c r="B369" s="46" t="s">
        <v>430</v>
      </c>
      <c r="C369" s="46" t="s">
        <v>3</v>
      </c>
      <c r="D369" s="47">
        <v>90000</v>
      </c>
      <c r="E369" s="47">
        <v>30000</v>
      </c>
      <c r="F369" s="47">
        <v>30000</v>
      </c>
      <c r="G369" s="33"/>
      <c r="H369" s="33"/>
    </row>
    <row r="370" spans="1:8" ht="22.5" x14ac:dyDescent="0.2">
      <c r="A370" s="45" t="s">
        <v>431</v>
      </c>
      <c r="B370" s="46" t="s">
        <v>432</v>
      </c>
      <c r="C370" s="46" t="s">
        <v>3</v>
      </c>
      <c r="D370" s="47">
        <v>90000</v>
      </c>
      <c r="E370" s="47">
        <v>30000</v>
      </c>
      <c r="F370" s="47">
        <v>30000</v>
      </c>
      <c r="G370" s="33"/>
      <c r="H370" s="33"/>
    </row>
    <row r="371" spans="1:8" x14ac:dyDescent="0.2">
      <c r="A371" s="45" t="s">
        <v>41</v>
      </c>
      <c r="B371" s="46" t="s">
        <v>432</v>
      </c>
      <c r="C371" s="46" t="s">
        <v>42</v>
      </c>
      <c r="D371" s="47">
        <v>90000</v>
      </c>
      <c r="E371" s="47">
        <v>30000</v>
      </c>
      <c r="F371" s="47">
        <v>30000</v>
      </c>
      <c r="G371" s="33"/>
      <c r="H371" s="33"/>
    </row>
    <row r="372" spans="1:8" x14ac:dyDescent="0.2">
      <c r="A372" s="45" t="s">
        <v>577</v>
      </c>
      <c r="B372" s="46" t="s">
        <v>578</v>
      </c>
      <c r="C372" s="46" t="s">
        <v>3</v>
      </c>
      <c r="D372" s="47">
        <v>13198.1</v>
      </c>
      <c r="E372" s="47">
        <v>0</v>
      </c>
      <c r="F372" s="47">
        <v>0</v>
      </c>
      <c r="G372" s="33"/>
      <c r="H372" s="33"/>
    </row>
    <row r="373" spans="1:8" x14ac:dyDescent="0.2">
      <c r="A373" s="45" t="s">
        <v>625</v>
      </c>
      <c r="B373" s="46" t="s">
        <v>626</v>
      </c>
      <c r="C373" s="46" t="s">
        <v>3</v>
      </c>
      <c r="D373" s="47">
        <v>11500</v>
      </c>
      <c r="E373" s="47">
        <v>0</v>
      </c>
      <c r="F373" s="47">
        <v>0</v>
      </c>
      <c r="G373" s="33"/>
      <c r="H373" s="33"/>
    </row>
    <row r="374" spans="1:8" ht="22.5" x14ac:dyDescent="0.2">
      <c r="A374" s="45" t="s">
        <v>85</v>
      </c>
      <c r="B374" s="46" t="s">
        <v>626</v>
      </c>
      <c r="C374" s="46" t="s">
        <v>86</v>
      </c>
      <c r="D374" s="47">
        <v>11500</v>
      </c>
      <c r="E374" s="47">
        <v>0</v>
      </c>
      <c r="F374" s="47">
        <v>0</v>
      </c>
      <c r="G374" s="33"/>
      <c r="H374" s="33"/>
    </row>
    <row r="375" spans="1:8" x14ac:dyDescent="0.2">
      <c r="A375" s="45" t="s">
        <v>579</v>
      </c>
      <c r="B375" s="46" t="s">
        <v>580</v>
      </c>
      <c r="C375" s="46" t="s">
        <v>3</v>
      </c>
      <c r="D375" s="47">
        <v>1698.1</v>
      </c>
      <c r="E375" s="47">
        <v>0</v>
      </c>
      <c r="F375" s="47">
        <v>0</v>
      </c>
      <c r="G375" s="33"/>
      <c r="H375" s="33"/>
    </row>
    <row r="376" spans="1:8" ht="22.5" x14ac:dyDescent="0.2">
      <c r="A376" s="45" t="s">
        <v>85</v>
      </c>
      <c r="B376" s="46" t="s">
        <v>580</v>
      </c>
      <c r="C376" s="46" t="s">
        <v>86</v>
      </c>
      <c r="D376" s="47">
        <v>1698.1</v>
      </c>
      <c r="E376" s="47">
        <v>0</v>
      </c>
      <c r="F376" s="47">
        <v>0</v>
      </c>
      <c r="G376" s="33"/>
      <c r="H376" s="33"/>
    </row>
    <row r="377" spans="1:8" ht="33.75" x14ac:dyDescent="0.2">
      <c r="A377" s="45" t="s">
        <v>286</v>
      </c>
      <c r="B377" s="46" t="s">
        <v>292</v>
      </c>
      <c r="C377" s="46" t="s">
        <v>3</v>
      </c>
      <c r="D377" s="47">
        <v>281435.90000000002</v>
      </c>
      <c r="E377" s="47">
        <v>0</v>
      </c>
      <c r="F377" s="47">
        <v>0</v>
      </c>
      <c r="G377" s="33"/>
      <c r="H377" s="33"/>
    </row>
    <row r="378" spans="1:8" ht="33.75" x14ac:dyDescent="0.2">
      <c r="A378" s="45" t="s">
        <v>288</v>
      </c>
      <c r="B378" s="46" t="s">
        <v>293</v>
      </c>
      <c r="C378" s="46" t="s">
        <v>3</v>
      </c>
      <c r="D378" s="47">
        <v>281435.90000000002</v>
      </c>
      <c r="E378" s="47">
        <v>0</v>
      </c>
      <c r="F378" s="47">
        <v>0</v>
      </c>
      <c r="G378" s="33"/>
      <c r="H378" s="33"/>
    </row>
    <row r="379" spans="1:8" ht="22.5" x14ac:dyDescent="0.2">
      <c r="A379" s="45" t="s">
        <v>85</v>
      </c>
      <c r="B379" s="46" t="s">
        <v>293</v>
      </c>
      <c r="C379" s="46" t="s">
        <v>86</v>
      </c>
      <c r="D379" s="47">
        <v>281435.90000000002</v>
      </c>
      <c r="E379" s="47">
        <v>0</v>
      </c>
      <c r="F379" s="47">
        <v>0</v>
      </c>
      <c r="G379" s="33"/>
      <c r="H379" s="33"/>
    </row>
    <row r="380" spans="1:8" x14ac:dyDescent="0.2">
      <c r="A380" s="51" t="s">
        <v>294</v>
      </c>
      <c r="B380" s="52" t="s">
        <v>17</v>
      </c>
      <c r="C380" s="52" t="s">
        <v>3</v>
      </c>
      <c r="D380" s="53">
        <v>37315.699999999997</v>
      </c>
      <c r="E380" s="53">
        <v>38377.699999999997</v>
      </c>
      <c r="F380" s="53">
        <v>38377.699999999997</v>
      </c>
      <c r="G380" s="33"/>
      <c r="H380" s="33"/>
    </row>
    <row r="381" spans="1:8" ht="22.5" x14ac:dyDescent="0.2">
      <c r="A381" s="45" t="s">
        <v>100</v>
      </c>
      <c r="B381" s="46" t="s">
        <v>297</v>
      </c>
      <c r="C381" s="46" t="s">
        <v>3</v>
      </c>
      <c r="D381" s="47">
        <v>37315.699999999997</v>
      </c>
      <c r="E381" s="47">
        <v>38377.699999999997</v>
      </c>
      <c r="F381" s="47">
        <v>38377.699999999997</v>
      </c>
      <c r="G381" s="33"/>
      <c r="H381" s="33"/>
    </row>
    <row r="382" spans="1:8" ht="22.5" x14ac:dyDescent="0.2">
      <c r="A382" s="45" t="s">
        <v>104</v>
      </c>
      <c r="B382" s="46" t="s">
        <v>298</v>
      </c>
      <c r="C382" s="46" t="s">
        <v>3</v>
      </c>
      <c r="D382" s="47">
        <v>37315.699999999997</v>
      </c>
      <c r="E382" s="47">
        <v>38377.699999999997</v>
      </c>
      <c r="F382" s="47">
        <v>38377.699999999997</v>
      </c>
      <c r="G382" s="33"/>
      <c r="H382" s="33"/>
    </row>
    <row r="383" spans="1:8" ht="45" x14ac:dyDescent="0.2">
      <c r="A383" s="45" t="s">
        <v>434</v>
      </c>
      <c r="B383" s="46" t="s">
        <v>299</v>
      </c>
      <c r="C383" s="46" t="s">
        <v>3</v>
      </c>
      <c r="D383" s="47">
        <v>37315.699999999997</v>
      </c>
      <c r="E383" s="47">
        <v>38377.699999999997</v>
      </c>
      <c r="F383" s="47">
        <v>38377.699999999997</v>
      </c>
      <c r="G383" s="33"/>
      <c r="H383" s="33"/>
    </row>
    <row r="384" spans="1:8" ht="33.75" x14ac:dyDescent="0.2">
      <c r="A384" s="45" t="s">
        <v>107</v>
      </c>
      <c r="B384" s="46" t="s">
        <v>299</v>
      </c>
      <c r="C384" s="46" t="s">
        <v>108</v>
      </c>
      <c r="D384" s="47">
        <v>32339.599999999999</v>
      </c>
      <c r="E384" s="47">
        <v>33169.199999999997</v>
      </c>
      <c r="F384" s="47">
        <v>33169.199999999997</v>
      </c>
      <c r="G384" s="33"/>
      <c r="H384" s="33"/>
    </row>
    <row r="385" spans="1:8" ht="22.5" x14ac:dyDescent="0.2">
      <c r="A385" s="45" t="s">
        <v>85</v>
      </c>
      <c r="B385" s="46" t="s">
        <v>299</v>
      </c>
      <c r="C385" s="46" t="s">
        <v>86</v>
      </c>
      <c r="D385" s="47">
        <v>2880</v>
      </c>
      <c r="E385" s="47">
        <v>3112.4</v>
      </c>
      <c r="F385" s="47">
        <v>3112.4</v>
      </c>
      <c r="G385" s="33"/>
      <c r="H385" s="33"/>
    </row>
    <row r="386" spans="1:8" ht="22.5" x14ac:dyDescent="0.2">
      <c r="A386" s="45" t="s">
        <v>34</v>
      </c>
      <c r="B386" s="46" t="s">
        <v>299</v>
      </c>
      <c r="C386" s="46" t="s">
        <v>35</v>
      </c>
      <c r="D386" s="47">
        <v>2092.6</v>
      </c>
      <c r="E386" s="47">
        <v>2092.6</v>
      </c>
      <c r="F386" s="47">
        <v>2092.6</v>
      </c>
      <c r="G386" s="33"/>
      <c r="H386" s="33"/>
    </row>
    <row r="387" spans="1:8" x14ac:dyDescent="0.2">
      <c r="A387" s="45" t="s">
        <v>41</v>
      </c>
      <c r="B387" s="46" t="s">
        <v>299</v>
      </c>
      <c r="C387" s="46" t="s">
        <v>42</v>
      </c>
      <c r="D387" s="47">
        <v>3.5</v>
      </c>
      <c r="E387" s="47">
        <v>3.5</v>
      </c>
      <c r="F387" s="47">
        <v>3.5</v>
      </c>
      <c r="G387" s="33"/>
      <c r="H387" s="33"/>
    </row>
    <row r="388" spans="1:8" x14ac:dyDescent="0.2">
      <c r="A388" s="51" t="s">
        <v>439</v>
      </c>
      <c r="B388" s="52" t="s">
        <v>18</v>
      </c>
      <c r="C388" s="52" t="s">
        <v>3</v>
      </c>
      <c r="D388" s="53">
        <v>754585</v>
      </c>
      <c r="E388" s="53">
        <v>666150.89999999991</v>
      </c>
      <c r="F388" s="53">
        <v>688702</v>
      </c>
      <c r="G388" s="33"/>
      <c r="H388" s="33"/>
    </row>
    <row r="389" spans="1:8" ht="22.5" x14ac:dyDescent="0.2">
      <c r="A389" s="45" t="s">
        <v>440</v>
      </c>
      <c r="B389" s="46" t="s">
        <v>300</v>
      </c>
      <c r="C389" s="46" t="s">
        <v>3</v>
      </c>
      <c r="D389" s="47">
        <v>395325.80000000005</v>
      </c>
      <c r="E389" s="47">
        <v>398238.8</v>
      </c>
      <c r="F389" s="47">
        <v>404321.79999999993</v>
      </c>
      <c r="G389" s="33"/>
      <c r="H389" s="33"/>
    </row>
    <row r="390" spans="1:8" ht="33.75" x14ac:dyDescent="0.2">
      <c r="A390" s="45" t="s">
        <v>301</v>
      </c>
      <c r="B390" s="46" t="s">
        <v>302</v>
      </c>
      <c r="C390" s="46" t="s">
        <v>3</v>
      </c>
      <c r="D390" s="47">
        <v>57242.2</v>
      </c>
      <c r="E390" s="47">
        <v>0</v>
      </c>
      <c r="F390" s="47">
        <v>0</v>
      </c>
      <c r="G390" s="33"/>
      <c r="H390" s="33"/>
    </row>
    <row r="391" spans="1:8" ht="33.75" x14ac:dyDescent="0.2">
      <c r="A391" s="45" t="s">
        <v>441</v>
      </c>
      <c r="B391" s="46" t="s">
        <v>627</v>
      </c>
      <c r="C391" s="46" t="s">
        <v>3</v>
      </c>
      <c r="D391" s="47">
        <v>9339</v>
      </c>
      <c r="E391" s="47">
        <v>0</v>
      </c>
      <c r="F391" s="47">
        <v>0</v>
      </c>
      <c r="G391" s="33"/>
      <c r="H391" s="33"/>
    </row>
    <row r="392" spans="1:8" x14ac:dyDescent="0.2">
      <c r="A392" s="45" t="s">
        <v>36</v>
      </c>
      <c r="B392" s="46" t="s">
        <v>627</v>
      </c>
      <c r="C392" s="46" t="s">
        <v>37</v>
      </c>
      <c r="D392" s="47">
        <v>8182.5</v>
      </c>
      <c r="E392" s="47">
        <v>0</v>
      </c>
      <c r="F392" s="47">
        <v>0</v>
      </c>
      <c r="G392" s="33"/>
      <c r="H392" s="33"/>
    </row>
    <row r="393" spans="1:8" x14ac:dyDescent="0.2">
      <c r="A393" s="45" t="s">
        <v>41</v>
      </c>
      <c r="B393" s="46" t="s">
        <v>627</v>
      </c>
      <c r="C393" s="46" t="s">
        <v>42</v>
      </c>
      <c r="D393" s="47">
        <v>1156.5</v>
      </c>
      <c r="E393" s="47">
        <v>0</v>
      </c>
      <c r="F393" s="47">
        <v>0</v>
      </c>
      <c r="G393" s="33"/>
      <c r="H393" s="33"/>
    </row>
    <row r="394" spans="1:8" ht="33.75" x14ac:dyDescent="0.2">
      <c r="A394" s="45" t="s">
        <v>441</v>
      </c>
      <c r="B394" s="46" t="s">
        <v>442</v>
      </c>
      <c r="C394" s="46" t="s">
        <v>3</v>
      </c>
      <c r="D394" s="47">
        <v>47903.199999999997</v>
      </c>
      <c r="E394" s="47">
        <v>0</v>
      </c>
      <c r="F394" s="47">
        <v>0</v>
      </c>
      <c r="G394" s="33"/>
      <c r="H394" s="33"/>
    </row>
    <row r="395" spans="1:8" x14ac:dyDescent="0.2">
      <c r="A395" s="45" t="s">
        <v>36</v>
      </c>
      <c r="B395" s="46" t="s">
        <v>442</v>
      </c>
      <c r="C395" s="46" t="s">
        <v>37</v>
      </c>
      <c r="D395" s="47">
        <v>40201.599999999999</v>
      </c>
      <c r="E395" s="47">
        <v>0</v>
      </c>
      <c r="F395" s="47">
        <v>0</v>
      </c>
      <c r="G395" s="33"/>
      <c r="H395" s="33"/>
    </row>
    <row r="396" spans="1:8" x14ac:dyDescent="0.2">
      <c r="A396" s="45" t="s">
        <v>41</v>
      </c>
      <c r="B396" s="46" t="s">
        <v>442</v>
      </c>
      <c r="C396" s="46" t="s">
        <v>42</v>
      </c>
      <c r="D396" s="47">
        <v>7701.6</v>
      </c>
      <c r="E396" s="47">
        <v>0</v>
      </c>
      <c r="F396" s="47">
        <v>0</v>
      </c>
      <c r="G396" s="33"/>
      <c r="H396" s="33"/>
    </row>
    <row r="397" spans="1:8" ht="33.75" x14ac:dyDescent="0.2">
      <c r="A397" s="45" t="s">
        <v>581</v>
      </c>
      <c r="B397" s="46" t="s">
        <v>443</v>
      </c>
      <c r="C397" s="46" t="s">
        <v>3</v>
      </c>
      <c r="D397" s="47">
        <v>195481.90000000002</v>
      </c>
      <c r="E397" s="47">
        <v>198054.1</v>
      </c>
      <c r="F397" s="47">
        <v>195481.9</v>
      </c>
      <c r="G397" s="33"/>
      <c r="H397" s="33"/>
    </row>
    <row r="398" spans="1:8" ht="22.5" x14ac:dyDescent="0.2">
      <c r="A398" s="45" t="s">
        <v>582</v>
      </c>
      <c r="B398" s="46" t="s">
        <v>444</v>
      </c>
      <c r="C398" s="46" t="s">
        <v>3</v>
      </c>
      <c r="D398" s="47">
        <v>156582.1</v>
      </c>
      <c r="E398" s="47">
        <v>198054.1</v>
      </c>
      <c r="F398" s="47">
        <v>195481.9</v>
      </c>
      <c r="G398" s="33"/>
      <c r="H398" s="33"/>
    </row>
    <row r="399" spans="1:8" x14ac:dyDescent="0.2">
      <c r="A399" s="45" t="s">
        <v>36</v>
      </c>
      <c r="B399" s="46" t="s">
        <v>444</v>
      </c>
      <c r="C399" s="46" t="s">
        <v>37</v>
      </c>
      <c r="D399" s="47">
        <v>156582.1</v>
      </c>
      <c r="E399" s="47">
        <v>198054.1</v>
      </c>
      <c r="F399" s="47">
        <v>195481.9</v>
      </c>
      <c r="G399" s="33"/>
      <c r="H399" s="33"/>
    </row>
    <row r="400" spans="1:8" ht="22.5" x14ac:dyDescent="0.2">
      <c r="A400" s="45" t="s">
        <v>582</v>
      </c>
      <c r="B400" s="46" t="s">
        <v>583</v>
      </c>
      <c r="C400" s="46" t="s">
        <v>3</v>
      </c>
      <c r="D400" s="47">
        <v>38899.800000000003</v>
      </c>
      <c r="E400" s="47">
        <v>0</v>
      </c>
      <c r="F400" s="47">
        <v>0</v>
      </c>
      <c r="G400" s="33"/>
      <c r="H400" s="33"/>
    </row>
    <row r="401" spans="1:8" x14ac:dyDescent="0.2">
      <c r="A401" s="45" t="s">
        <v>36</v>
      </c>
      <c r="B401" s="46" t="s">
        <v>583</v>
      </c>
      <c r="C401" s="46" t="s">
        <v>37</v>
      </c>
      <c r="D401" s="47">
        <v>38899.800000000003</v>
      </c>
      <c r="E401" s="47">
        <v>0</v>
      </c>
      <c r="F401" s="47">
        <v>0</v>
      </c>
      <c r="G401" s="33"/>
      <c r="H401" s="33"/>
    </row>
    <row r="402" spans="1:8" ht="33.75" x14ac:dyDescent="0.2">
      <c r="A402" s="45" t="s">
        <v>584</v>
      </c>
      <c r="B402" s="46" t="s">
        <v>445</v>
      </c>
      <c r="C402" s="46" t="s">
        <v>3</v>
      </c>
      <c r="D402" s="47">
        <v>7598.8</v>
      </c>
      <c r="E402" s="47">
        <v>7598.8</v>
      </c>
      <c r="F402" s="47">
        <v>7598.8</v>
      </c>
      <c r="G402" s="33"/>
      <c r="H402" s="33"/>
    </row>
    <row r="403" spans="1:8" ht="33.75" x14ac:dyDescent="0.2">
      <c r="A403" s="45" t="s">
        <v>585</v>
      </c>
      <c r="B403" s="46" t="s">
        <v>446</v>
      </c>
      <c r="C403" s="46" t="s">
        <v>3</v>
      </c>
      <c r="D403" s="47">
        <v>7598.8</v>
      </c>
      <c r="E403" s="47">
        <v>7598.8</v>
      </c>
      <c r="F403" s="47">
        <v>7598.8</v>
      </c>
      <c r="G403" s="33"/>
      <c r="H403" s="33"/>
    </row>
    <row r="404" spans="1:8" x14ac:dyDescent="0.2">
      <c r="A404" s="45" t="s">
        <v>32</v>
      </c>
      <c r="B404" s="46" t="s">
        <v>446</v>
      </c>
      <c r="C404" s="46" t="s">
        <v>33</v>
      </c>
      <c r="D404" s="47">
        <v>7598.8</v>
      </c>
      <c r="E404" s="47">
        <v>7598.8</v>
      </c>
      <c r="F404" s="47">
        <v>7598.8</v>
      </c>
      <c r="G404" s="33"/>
      <c r="H404" s="33"/>
    </row>
    <row r="405" spans="1:8" ht="45" x14ac:dyDescent="0.2">
      <c r="A405" s="45" t="s">
        <v>586</v>
      </c>
      <c r="B405" s="46" t="s">
        <v>447</v>
      </c>
      <c r="C405" s="46" t="s">
        <v>3</v>
      </c>
      <c r="D405" s="47">
        <v>10638.3</v>
      </c>
      <c r="E405" s="47">
        <v>10638.3</v>
      </c>
      <c r="F405" s="47">
        <v>10638.3</v>
      </c>
      <c r="G405" s="33"/>
      <c r="H405" s="33"/>
    </row>
    <row r="406" spans="1:8" ht="33.75" x14ac:dyDescent="0.2">
      <c r="A406" s="45" t="s">
        <v>587</v>
      </c>
      <c r="B406" s="46" t="s">
        <v>448</v>
      </c>
      <c r="C406" s="46" t="s">
        <v>3</v>
      </c>
      <c r="D406" s="47">
        <v>10638.3</v>
      </c>
      <c r="E406" s="47">
        <v>10638.3</v>
      </c>
      <c r="F406" s="47">
        <v>10638.3</v>
      </c>
      <c r="G406" s="33"/>
      <c r="H406" s="33"/>
    </row>
    <row r="407" spans="1:8" x14ac:dyDescent="0.2">
      <c r="A407" s="45" t="s">
        <v>32</v>
      </c>
      <c r="B407" s="46" t="s">
        <v>448</v>
      </c>
      <c r="C407" s="46" t="s">
        <v>33</v>
      </c>
      <c r="D407" s="47">
        <v>10638.3</v>
      </c>
      <c r="E407" s="47">
        <v>10638.3</v>
      </c>
      <c r="F407" s="47">
        <v>10638.3</v>
      </c>
      <c r="G407" s="33"/>
      <c r="H407" s="33"/>
    </row>
    <row r="408" spans="1:8" x14ac:dyDescent="0.2">
      <c r="A408" s="45" t="s">
        <v>295</v>
      </c>
      <c r="B408" s="46" t="s">
        <v>449</v>
      </c>
      <c r="C408" s="46" t="s">
        <v>3</v>
      </c>
      <c r="D408" s="47">
        <v>14645.7</v>
      </c>
      <c r="E408" s="47">
        <v>7500</v>
      </c>
      <c r="F408" s="47">
        <v>7500</v>
      </c>
      <c r="G408" s="33"/>
      <c r="H408" s="33"/>
    </row>
    <row r="409" spans="1:8" x14ac:dyDescent="0.2">
      <c r="A409" s="45" t="s">
        <v>296</v>
      </c>
      <c r="B409" s="46" t="s">
        <v>450</v>
      </c>
      <c r="C409" s="46" t="s">
        <v>3</v>
      </c>
      <c r="D409" s="47">
        <v>14361.7</v>
      </c>
      <c r="E409" s="47">
        <v>7500</v>
      </c>
      <c r="F409" s="47">
        <v>7500</v>
      </c>
      <c r="G409" s="33"/>
      <c r="H409" s="33"/>
    </row>
    <row r="410" spans="1:8" x14ac:dyDescent="0.2">
      <c r="A410" s="45" t="s">
        <v>32</v>
      </c>
      <c r="B410" s="46" t="s">
        <v>450</v>
      </c>
      <c r="C410" s="46" t="s">
        <v>33</v>
      </c>
      <c r="D410" s="47">
        <v>14361.7</v>
      </c>
      <c r="E410" s="47">
        <v>7500</v>
      </c>
      <c r="F410" s="47">
        <v>7500</v>
      </c>
      <c r="G410" s="33"/>
      <c r="H410" s="33"/>
    </row>
    <row r="411" spans="1:8" x14ac:dyDescent="0.2">
      <c r="A411" s="45" t="s">
        <v>296</v>
      </c>
      <c r="B411" s="46" t="s">
        <v>628</v>
      </c>
      <c r="C411" s="46" t="s">
        <v>3</v>
      </c>
      <c r="D411" s="47">
        <v>284</v>
      </c>
      <c r="E411" s="47">
        <v>0</v>
      </c>
      <c r="F411" s="47">
        <v>0</v>
      </c>
      <c r="G411" s="33"/>
      <c r="H411" s="33"/>
    </row>
    <row r="412" spans="1:8" x14ac:dyDescent="0.2">
      <c r="A412" s="45" t="s">
        <v>32</v>
      </c>
      <c r="B412" s="46" t="s">
        <v>628</v>
      </c>
      <c r="C412" s="46" t="s">
        <v>33</v>
      </c>
      <c r="D412" s="47">
        <v>284</v>
      </c>
      <c r="E412" s="47">
        <v>0</v>
      </c>
      <c r="F412" s="47">
        <v>0</v>
      </c>
      <c r="G412" s="33"/>
      <c r="H412" s="33"/>
    </row>
    <row r="413" spans="1:8" ht="22.5" x14ac:dyDescent="0.2">
      <c r="A413" s="45" t="s">
        <v>451</v>
      </c>
      <c r="B413" s="46" t="s">
        <v>452</v>
      </c>
      <c r="C413" s="46" t="s">
        <v>3</v>
      </c>
      <c r="D413" s="47">
        <v>103172.5</v>
      </c>
      <c r="E413" s="47">
        <v>174447.6</v>
      </c>
      <c r="F413" s="47">
        <v>183102.8</v>
      </c>
      <c r="G413" s="33"/>
      <c r="H413" s="33"/>
    </row>
    <row r="414" spans="1:8" ht="22.5" x14ac:dyDescent="0.2">
      <c r="A414" s="45" t="s">
        <v>453</v>
      </c>
      <c r="B414" s="46" t="s">
        <v>454</v>
      </c>
      <c r="C414" s="46" t="s">
        <v>3</v>
      </c>
      <c r="D414" s="47">
        <v>103172.5</v>
      </c>
      <c r="E414" s="47">
        <v>174447.6</v>
      </c>
      <c r="F414" s="47">
        <v>183102.8</v>
      </c>
      <c r="G414" s="33"/>
      <c r="H414" s="33"/>
    </row>
    <row r="415" spans="1:8" x14ac:dyDescent="0.2">
      <c r="A415" s="45" t="s">
        <v>36</v>
      </c>
      <c r="B415" s="46" t="s">
        <v>454</v>
      </c>
      <c r="C415" s="46" t="s">
        <v>37</v>
      </c>
      <c r="D415" s="47">
        <v>35303.5</v>
      </c>
      <c r="E415" s="47">
        <v>92223.8</v>
      </c>
      <c r="F415" s="47">
        <v>96551.4</v>
      </c>
      <c r="G415" s="33"/>
      <c r="H415" s="33"/>
    </row>
    <row r="416" spans="1:8" x14ac:dyDescent="0.2">
      <c r="A416" s="45" t="s">
        <v>41</v>
      </c>
      <c r="B416" s="46" t="s">
        <v>454</v>
      </c>
      <c r="C416" s="46" t="s">
        <v>42</v>
      </c>
      <c r="D416" s="47">
        <v>67869</v>
      </c>
      <c r="E416" s="47">
        <v>82223.8</v>
      </c>
      <c r="F416" s="47">
        <v>86551.4</v>
      </c>
      <c r="G416" s="33"/>
      <c r="H416" s="33"/>
    </row>
    <row r="417" spans="1:8" ht="33.75" x14ac:dyDescent="0.2">
      <c r="A417" s="45" t="s">
        <v>301</v>
      </c>
      <c r="B417" s="46" t="s">
        <v>629</v>
      </c>
      <c r="C417" s="46" t="s">
        <v>3</v>
      </c>
      <c r="D417" s="47">
        <v>6546.4000000000005</v>
      </c>
      <c r="E417" s="47">
        <v>0</v>
      </c>
      <c r="F417" s="47">
        <v>0</v>
      </c>
      <c r="G417" s="33"/>
      <c r="H417" s="33"/>
    </row>
    <row r="418" spans="1:8" ht="33.75" x14ac:dyDescent="0.2">
      <c r="A418" s="45" t="s">
        <v>441</v>
      </c>
      <c r="B418" s="46" t="s">
        <v>630</v>
      </c>
      <c r="C418" s="46" t="s">
        <v>3</v>
      </c>
      <c r="D418" s="47">
        <v>6219.1</v>
      </c>
      <c r="E418" s="47">
        <v>0</v>
      </c>
      <c r="F418" s="47">
        <v>0</v>
      </c>
      <c r="G418" s="33"/>
      <c r="H418" s="33"/>
    </row>
    <row r="419" spans="1:8" x14ac:dyDescent="0.2">
      <c r="A419" s="45" t="s">
        <v>36</v>
      </c>
      <c r="B419" s="46" t="s">
        <v>630</v>
      </c>
      <c r="C419" s="46" t="s">
        <v>37</v>
      </c>
      <c r="D419" s="47">
        <v>2976</v>
      </c>
      <c r="E419" s="47">
        <v>0</v>
      </c>
      <c r="F419" s="47">
        <v>0</v>
      </c>
      <c r="G419" s="33"/>
      <c r="H419" s="33"/>
    </row>
    <row r="420" spans="1:8" x14ac:dyDescent="0.2">
      <c r="A420" s="45" t="s">
        <v>41</v>
      </c>
      <c r="B420" s="46" t="s">
        <v>630</v>
      </c>
      <c r="C420" s="46" t="s">
        <v>42</v>
      </c>
      <c r="D420" s="47">
        <v>3243.1</v>
      </c>
      <c r="E420" s="47">
        <v>0</v>
      </c>
      <c r="F420" s="47">
        <v>0</v>
      </c>
      <c r="G420" s="33"/>
      <c r="H420" s="33"/>
    </row>
    <row r="421" spans="1:8" ht="33.75" x14ac:dyDescent="0.2">
      <c r="A421" s="45" t="s">
        <v>441</v>
      </c>
      <c r="B421" s="46" t="s">
        <v>631</v>
      </c>
      <c r="C421" s="46" t="s">
        <v>3</v>
      </c>
      <c r="D421" s="47">
        <v>261.79999999999995</v>
      </c>
      <c r="E421" s="47">
        <v>0</v>
      </c>
      <c r="F421" s="47">
        <v>0</v>
      </c>
      <c r="G421" s="33"/>
      <c r="H421" s="33"/>
    </row>
    <row r="422" spans="1:8" x14ac:dyDescent="0.2">
      <c r="A422" s="45" t="s">
        <v>36</v>
      </c>
      <c r="B422" s="46" t="s">
        <v>631</v>
      </c>
      <c r="C422" s="46" t="s">
        <v>37</v>
      </c>
      <c r="D422" s="47">
        <v>125.6</v>
      </c>
      <c r="E422" s="47">
        <v>0</v>
      </c>
      <c r="F422" s="47">
        <v>0</v>
      </c>
      <c r="G422" s="33"/>
      <c r="H422" s="33"/>
    </row>
    <row r="423" spans="1:8" x14ac:dyDescent="0.2">
      <c r="A423" s="45" t="s">
        <v>41</v>
      </c>
      <c r="B423" s="46" t="s">
        <v>631</v>
      </c>
      <c r="C423" s="46" t="s">
        <v>42</v>
      </c>
      <c r="D423" s="47">
        <v>136.19999999999999</v>
      </c>
      <c r="E423" s="47">
        <v>0</v>
      </c>
      <c r="F423" s="47">
        <v>0</v>
      </c>
      <c r="G423" s="33"/>
      <c r="H423" s="33"/>
    </row>
    <row r="424" spans="1:8" ht="33.75" x14ac:dyDescent="0.2">
      <c r="A424" s="45" t="s">
        <v>441</v>
      </c>
      <c r="B424" s="46" t="s">
        <v>632</v>
      </c>
      <c r="C424" s="46" t="s">
        <v>3</v>
      </c>
      <c r="D424" s="47">
        <v>65.5</v>
      </c>
      <c r="E424" s="47">
        <v>0</v>
      </c>
      <c r="F424" s="47">
        <v>0</v>
      </c>
      <c r="G424" s="33"/>
      <c r="H424" s="33"/>
    </row>
    <row r="425" spans="1:8" x14ac:dyDescent="0.2">
      <c r="A425" s="45" t="s">
        <v>36</v>
      </c>
      <c r="B425" s="46" t="s">
        <v>632</v>
      </c>
      <c r="C425" s="46" t="s">
        <v>37</v>
      </c>
      <c r="D425" s="47">
        <v>31.3</v>
      </c>
      <c r="E425" s="47">
        <v>0</v>
      </c>
      <c r="F425" s="47">
        <v>0</v>
      </c>
      <c r="G425" s="33"/>
      <c r="H425" s="33"/>
    </row>
    <row r="426" spans="1:8" x14ac:dyDescent="0.2">
      <c r="A426" s="45" t="s">
        <v>41</v>
      </c>
      <c r="B426" s="46" t="s">
        <v>632</v>
      </c>
      <c r="C426" s="46" t="s">
        <v>42</v>
      </c>
      <c r="D426" s="47">
        <v>34.200000000000003</v>
      </c>
      <c r="E426" s="47">
        <v>0</v>
      </c>
      <c r="F426" s="47">
        <v>0</v>
      </c>
      <c r="G426" s="33"/>
      <c r="H426" s="33"/>
    </row>
    <row r="427" spans="1:8" ht="22.5" x14ac:dyDescent="0.2">
      <c r="A427" s="45" t="s">
        <v>303</v>
      </c>
      <c r="B427" s="46" t="s">
        <v>304</v>
      </c>
      <c r="C427" s="46" t="s">
        <v>3</v>
      </c>
      <c r="D427" s="47">
        <v>99397.299999999988</v>
      </c>
      <c r="E427" s="47">
        <v>62866.2</v>
      </c>
      <c r="F427" s="47">
        <v>63821</v>
      </c>
      <c r="G427" s="33"/>
      <c r="H427" s="33"/>
    </row>
    <row r="428" spans="1:8" ht="45" x14ac:dyDescent="0.2">
      <c r="A428" s="45" t="s">
        <v>305</v>
      </c>
      <c r="B428" s="46" t="s">
        <v>310</v>
      </c>
      <c r="C428" s="46" t="s">
        <v>3</v>
      </c>
      <c r="D428" s="47">
        <v>112.5</v>
      </c>
      <c r="E428" s="47">
        <v>200</v>
      </c>
      <c r="F428" s="47">
        <v>200</v>
      </c>
      <c r="G428" s="33"/>
      <c r="H428" s="33"/>
    </row>
    <row r="429" spans="1:8" ht="45" x14ac:dyDescent="0.2">
      <c r="A429" s="45" t="s">
        <v>306</v>
      </c>
      <c r="B429" s="46" t="s">
        <v>455</v>
      </c>
      <c r="C429" s="46" t="s">
        <v>3</v>
      </c>
      <c r="D429" s="47">
        <v>112.5</v>
      </c>
      <c r="E429" s="47">
        <v>200</v>
      </c>
      <c r="F429" s="47">
        <v>200</v>
      </c>
      <c r="G429" s="33"/>
      <c r="H429" s="33"/>
    </row>
    <row r="430" spans="1:8" ht="22.5" x14ac:dyDescent="0.2">
      <c r="A430" s="45" t="s">
        <v>85</v>
      </c>
      <c r="B430" s="46" t="s">
        <v>455</v>
      </c>
      <c r="C430" s="46" t="s">
        <v>86</v>
      </c>
      <c r="D430" s="47">
        <v>112.5</v>
      </c>
      <c r="E430" s="47">
        <v>200</v>
      </c>
      <c r="F430" s="47">
        <v>200</v>
      </c>
      <c r="G430" s="33"/>
      <c r="H430" s="33"/>
    </row>
    <row r="431" spans="1:8" ht="22.5" x14ac:dyDescent="0.2">
      <c r="A431" s="45" t="s">
        <v>307</v>
      </c>
      <c r="B431" s="46" t="s">
        <v>317</v>
      </c>
      <c r="C431" s="46" t="s">
        <v>3</v>
      </c>
      <c r="D431" s="47">
        <v>5600.4</v>
      </c>
      <c r="E431" s="47">
        <v>0</v>
      </c>
      <c r="F431" s="47">
        <v>0</v>
      </c>
      <c r="G431" s="33"/>
      <c r="H431" s="33"/>
    </row>
    <row r="432" spans="1:8" ht="22.5" x14ac:dyDescent="0.2">
      <c r="A432" s="45" t="s">
        <v>308</v>
      </c>
      <c r="B432" s="46" t="s">
        <v>456</v>
      </c>
      <c r="C432" s="46" t="s">
        <v>3</v>
      </c>
      <c r="D432" s="47">
        <v>5600.4</v>
      </c>
      <c r="E432" s="47">
        <v>0</v>
      </c>
      <c r="F432" s="47">
        <v>0</v>
      </c>
      <c r="G432" s="33"/>
      <c r="H432" s="33"/>
    </row>
    <row r="433" spans="1:8" x14ac:dyDescent="0.2">
      <c r="A433" s="45" t="s">
        <v>36</v>
      </c>
      <c r="B433" s="46" t="s">
        <v>456</v>
      </c>
      <c r="C433" s="46" t="s">
        <v>37</v>
      </c>
      <c r="D433" s="47">
        <v>5600.4</v>
      </c>
      <c r="E433" s="47">
        <v>0</v>
      </c>
      <c r="F433" s="47">
        <v>0</v>
      </c>
      <c r="G433" s="33"/>
      <c r="H433" s="33"/>
    </row>
    <row r="434" spans="1:8" ht="33.75" x14ac:dyDescent="0.2">
      <c r="A434" s="45" t="s">
        <v>309</v>
      </c>
      <c r="B434" s="46" t="s">
        <v>457</v>
      </c>
      <c r="C434" s="46" t="s">
        <v>3</v>
      </c>
      <c r="D434" s="47">
        <v>14808.1</v>
      </c>
      <c r="E434" s="47">
        <v>780</v>
      </c>
      <c r="F434" s="47">
        <v>800</v>
      </c>
      <c r="G434" s="33"/>
      <c r="H434" s="33"/>
    </row>
    <row r="435" spans="1:8" ht="22.5" x14ac:dyDescent="0.2">
      <c r="A435" s="45" t="s">
        <v>311</v>
      </c>
      <c r="B435" s="46" t="s">
        <v>458</v>
      </c>
      <c r="C435" s="46" t="s">
        <v>3</v>
      </c>
      <c r="D435" s="47">
        <v>14808.1</v>
      </c>
      <c r="E435" s="47">
        <v>780</v>
      </c>
      <c r="F435" s="47">
        <v>800</v>
      </c>
      <c r="G435" s="33"/>
      <c r="H435" s="33"/>
    </row>
    <row r="436" spans="1:8" ht="22.5" x14ac:dyDescent="0.2">
      <c r="A436" s="45" t="s">
        <v>85</v>
      </c>
      <c r="B436" s="46" t="s">
        <v>458</v>
      </c>
      <c r="C436" s="46" t="s">
        <v>86</v>
      </c>
      <c r="D436" s="47">
        <v>14808.1</v>
      </c>
      <c r="E436" s="47">
        <v>780</v>
      </c>
      <c r="F436" s="47">
        <v>800</v>
      </c>
      <c r="G436" s="33"/>
      <c r="H436" s="33"/>
    </row>
    <row r="437" spans="1:8" ht="33.75" x14ac:dyDescent="0.2">
      <c r="A437" s="45" t="s">
        <v>312</v>
      </c>
      <c r="B437" s="46" t="s">
        <v>459</v>
      </c>
      <c r="C437" s="46" t="s">
        <v>3</v>
      </c>
      <c r="D437" s="47">
        <v>30119.200000000001</v>
      </c>
      <c r="E437" s="47">
        <v>29920.5</v>
      </c>
      <c r="F437" s="47">
        <v>29721.8</v>
      </c>
      <c r="G437" s="33"/>
      <c r="H437" s="33"/>
    </row>
    <row r="438" spans="1:8" ht="22.5" x14ac:dyDescent="0.2">
      <c r="A438" s="45" t="s">
        <v>313</v>
      </c>
      <c r="B438" s="46" t="s">
        <v>460</v>
      </c>
      <c r="C438" s="46" t="s">
        <v>3</v>
      </c>
      <c r="D438" s="47">
        <v>30119.200000000001</v>
      </c>
      <c r="E438" s="47">
        <v>29920.5</v>
      </c>
      <c r="F438" s="47">
        <v>29721.8</v>
      </c>
      <c r="G438" s="33"/>
      <c r="H438" s="33"/>
    </row>
    <row r="439" spans="1:8" ht="22.5" x14ac:dyDescent="0.2">
      <c r="A439" s="45" t="s">
        <v>85</v>
      </c>
      <c r="B439" s="46" t="s">
        <v>460</v>
      </c>
      <c r="C439" s="46" t="s">
        <v>86</v>
      </c>
      <c r="D439" s="47">
        <v>30119.200000000001</v>
      </c>
      <c r="E439" s="47">
        <v>29920.5</v>
      </c>
      <c r="F439" s="47">
        <v>29721.8</v>
      </c>
      <c r="G439" s="33"/>
      <c r="H439" s="33"/>
    </row>
    <row r="440" spans="1:8" ht="22.5" x14ac:dyDescent="0.2">
      <c r="A440" s="45" t="s">
        <v>314</v>
      </c>
      <c r="B440" s="46" t="s">
        <v>461</v>
      </c>
      <c r="C440" s="46" t="s">
        <v>3</v>
      </c>
      <c r="D440" s="47">
        <v>38617.700000000004</v>
      </c>
      <c r="E440" s="47">
        <v>25674.699999999997</v>
      </c>
      <c r="F440" s="47">
        <v>26478.199999999997</v>
      </c>
      <c r="G440" s="33"/>
      <c r="H440" s="33"/>
    </row>
    <row r="441" spans="1:8" x14ac:dyDescent="0.2">
      <c r="A441" s="45" t="s">
        <v>315</v>
      </c>
      <c r="B441" s="46" t="s">
        <v>462</v>
      </c>
      <c r="C441" s="46" t="s">
        <v>3</v>
      </c>
      <c r="D441" s="47">
        <v>38617.700000000004</v>
      </c>
      <c r="E441" s="47">
        <v>25674.699999999997</v>
      </c>
      <c r="F441" s="47">
        <v>26478.199999999997</v>
      </c>
      <c r="G441" s="33"/>
      <c r="H441" s="33"/>
    </row>
    <row r="442" spans="1:8" ht="33.75" x14ac:dyDescent="0.2">
      <c r="A442" s="45" t="s">
        <v>107</v>
      </c>
      <c r="B442" s="46" t="s">
        <v>462</v>
      </c>
      <c r="C442" s="46" t="s">
        <v>108</v>
      </c>
      <c r="D442" s="47">
        <v>4626.3</v>
      </c>
      <c r="E442" s="47">
        <v>4644.3999999999996</v>
      </c>
      <c r="F442" s="47">
        <v>4644.3999999999996</v>
      </c>
      <c r="G442" s="33"/>
      <c r="H442" s="33"/>
    </row>
    <row r="443" spans="1:8" ht="22.5" x14ac:dyDescent="0.2">
      <c r="A443" s="45" t="s">
        <v>85</v>
      </c>
      <c r="B443" s="46" t="s">
        <v>462</v>
      </c>
      <c r="C443" s="46" t="s">
        <v>86</v>
      </c>
      <c r="D443" s="47">
        <v>33620.400000000001</v>
      </c>
      <c r="E443" s="47">
        <v>20719.2</v>
      </c>
      <c r="F443" s="47">
        <v>21522.7</v>
      </c>
      <c r="G443" s="33"/>
      <c r="H443" s="33"/>
    </row>
    <row r="444" spans="1:8" x14ac:dyDescent="0.2">
      <c r="A444" s="45" t="s">
        <v>41</v>
      </c>
      <c r="B444" s="46" t="s">
        <v>462</v>
      </c>
      <c r="C444" s="46" t="s">
        <v>42</v>
      </c>
      <c r="D444" s="47">
        <v>371</v>
      </c>
      <c r="E444" s="47">
        <v>311.10000000000002</v>
      </c>
      <c r="F444" s="47">
        <v>311.10000000000002</v>
      </c>
      <c r="G444" s="33"/>
      <c r="H444" s="33"/>
    </row>
    <row r="445" spans="1:8" ht="22.5" x14ac:dyDescent="0.2">
      <c r="A445" s="45" t="s">
        <v>463</v>
      </c>
      <c r="B445" s="46" t="s">
        <v>464</v>
      </c>
      <c r="C445" s="46" t="s">
        <v>3</v>
      </c>
      <c r="D445" s="47">
        <v>1125</v>
      </c>
      <c r="E445" s="47">
        <v>1125</v>
      </c>
      <c r="F445" s="47">
        <v>1455</v>
      </c>
      <c r="G445" s="33"/>
      <c r="H445" s="33"/>
    </row>
    <row r="446" spans="1:8" ht="22.5" x14ac:dyDescent="0.2">
      <c r="A446" s="45" t="s">
        <v>465</v>
      </c>
      <c r="B446" s="46" t="s">
        <v>466</v>
      </c>
      <c r="C446" s="46" t="s">
        <v>3</v>
      </c>
      <c r="D446" s="47">
        <v>1125</v>
      </c>
      <c r="E446" s="47">
        <v>1125</v>
      </c>
      <c r="F446" s="47">
        <v>1455</v>
      </c>
      <c r="G446" s="33"/>
      <c r="H446" s="33"/>
    </row>
    <row r="447" spans="1:8" ht="22.5" x14ac:dyDescent="0.2">
      <c r="A447" s="45" t="s">
        <v>85</v>
      </c>
      <c r="B447" s="46" t="s">
        <v>466</v>
      </c>
      <c r="C447" s="46" t="s">
        <v>86</v>
      </c>
      <c r="D447" s="47">
        <v>1080</v>
      </c>
      <c r="E447" s="47">
        <v>1080</v>
      </c>
      <c r="F447" s="47">
        <v>1410</v>
      </c>
      <c r="G447" s="33"/>
      <c r="H447" s="33"/>
    </row>
    <row r="448" spans="1:8" x14ac:dyDescent="0.2">
      <c r="A448" s="45" t="s">
        <v>32</v>
      </c>
      <c r="B448" s="46" t="s">
        <v>466</v>
      </c>
      <c r="C448" s="46" t="s">
        <v>33</v>
      </c>
      <c r="D448" s="47">
        <v>45</v>
      </c>
      <c r="E448" s="47">
        <v>45</v>
      </c>
      <c r="F448" s="47">
        <v>45</v>
      </c>
      <c r="G448" s="33"/>
      <c r="H448" s="33"/>
    </row>
    <row r="449" spans="1:8" x14ac:dyDescent="0.2">
      <c r="A449" s="45" t="s">
        <v>316</v>
      </c>
      <c r="B449" s="46" t="s">
        <v>467</v>
      </c>
      <c r="C449" s="46" t="s">
        <v>3</v>
      </c>
      <c r="D449" s="47">
        <v>7768.4</v>
      </c>
      <c r="E449" s="47">
        <v>4920</v>
      </c>
      <c r="F449" s="47">
        <v>4920</v>
      </c>
      <c r="G449" s="33"/>
      <c r="H449" s="33"/>
    </row>
    <row r="450" spans="1:8" x14ac:dyDescent="0.2">
      <c r="A450" s="45" t="s">
        <v>318</v>
      </c>
      <c r="B450" s="46" t="s">
        <v>468</v>
      </c>
      <c r="C450" s="46" t="s">
        <v>3</v>
      </c>
      <c r="D450" s="47">
        <v>7768.4</v>
      </c>
      <c r="E450" s="47">
        <v>4920</v>
      </c>
      <c r="F450" s="47">
        <v>4920</v>
      </c>
      <c r="G450" s="33"/>
      <c r="H450" s="33"/>
    </row>
    <row r="451" spans="1:8" ht="22.5" x14ac:dyDescent="0.2">
      <c r="A451" s="45" t="s">
        <v>85</v>
      </c>
      <c r="B451" s="46" t="s">
        <v>468</v>
      </c>
      <c r="C451" s="46" t="s">
        <v>86</v>
      </c>
      <c r="D451" s="47">
        <v>7768.4</v>
      </c>
      <c r="E451" s="47">
        <v>4920</v>
      </c>
      <c r="F451" s="47">
        <v>4920</v>
      </c>
      <c r="G451" s="33"/>
      <c r="H451" s="33"/>
    </row>
    <row r="452" spans="1:8" ht="22.5" x14ac:dyDescent="0.2">
      <c r="A452" s="45" t="s">
        <v>136</v>
      </c>
      <c r="B452" s="46" t="s">
        <v>319</v>
      </c>
      <c r="C452" s="46" t="s">
        <v>3</v>
      </c>
      <c r="D452" s="47">
        <v>1246</v>
      </c>
      <c r="E452" s="47">
        <v>246</v>
      </c>
      <c r="F452" s="47">
        <v>246</v>
      </c>
      <c r="G452" s="33"/>
      <c r="H452" s="33"/>
    </row>
    <row r="453" spans="1:8" ht="22.5" x14ac:dyDescent="0.2">
      <c r="A453" s="45" t="s">
        <v>137</v>
      </c>
      <c r="B453" s="46" t="s">
        <v>469</v>
      </c>
      <c r="C453" s="46" t="s">
        <v>3</v>
      </c>
      <c r="D453" s="47">
        <v>1246</v>
      </c>
      <c r="E453" s="47">
        <v>246</v>
      </c>
      <c r="F453" s="47">
        <v>246</v>
      </c>
      <c r="G453" s="33"/>
      <c r="H453" s="33"/>
    </row>
    <row r="454" spans="1:8" ht="22.5" x14ac:dyDescent="0.2">
      <c r="A454" s="45" t="s">
        <v>85</v>
      </c>
      <c r="B454" s="46" t="s">
        <v>469</v>
      </c>
      <c r="C454" s="46" t="s">
        <v>86</v>
      </c>
      <c r="D454" s="47">
        <v>1246</v>
      </c>
      <c r="E454" s="47">
        <v>246</v>
      </c>
      <c r="F454" s="47">
        <v>246</v>
      </c>
      <c r="G454" s="33"/>
      <c r="H454" s="33"/>
    </row>
    <row r="455" spans="1:8" ht="22.5" x14ac:dyDescent="0.2">
      <c r="A455" s="45" t="s">
        <v>470</v>
      </c>
      <c r="B455" s="46" t="s">
        <v>471</v>
      </c>
      <c r="C455" s="46" t="s">
        <v>3</v>
      </c>
      <c r="D455" s="47">
        <v>173323.80000000002</v>
      </c>
      <c r="E455" s="47">
        <v>120789.2</v>
      </c>
      <c r="F455" s="47">
        <v>135175.80000000002</v>
      </c>
      <c r="G455" s="33"/>
      <c r="H455" s="33"/>
    </row>
    <row r="456" spans="1:8" ht="45" x14ac:dyDescent="0.2">
      <c r="A456" s="45" t="s">
        <v>472</v>
      </c>
      <c r="B456" s="46" t="s">
        <v>473</v>
      </c>
      <c r="C456" s="46" t="s">
        <v>3</v>
      </c>
      <c r="D456" s="47">
        <v>69129.8</v>
      </c>
      <c r="E456" s="47">
        <v>69129.8</v>
      </c>
      <c r="F456" s="47">
        <v>69129.8</v>
      </c>
      <c r="G456" s="33"/>
      <c r="H456" s="33"/>
    </row>
    <row r="457" spans="1:8" ht="33.75" x14ac:dyDescent="0.2">
      <c r="A457" s="45" t="s">
        <v>474</v>
      </c>
      <c r="B457" s="46" t="s">
        <v>475</v>
      </c>
      <c r="C457" s="46" t="s">
        <v>3</v>
      </c>
      <c r="D457" s="47">
        <v>69129.8</v>
      </c>
      <c r="E457" s="47">
        <v>69129.8</v>
      </c>
      <c r="F457" s="47">
        <v>69129.8</v>
      </c>
      <c r="G457" s="33"/>
      <c r="H457" s="33"/>
    </row>
    <row r="458" spans="1:8" x14ac:dyDescent="0.2">
      <c r="A458" s="45" t="s">
        <v>41</v>
      </c>
      <c r="B458" s="46" t="s">
        <v>475</v>
      </c>
      <c r="C458" s="46" t="s">
        <v>42</v>
      </c>
      <c r="D458" s="47">
        <v>69129.8</v>
      </c>
      <c r="E458" s="47">
        <v>69129.8</v>
      </c>
      <c r="F458" s="47">
        <v>69129.8</v>
      </c>
      <c r="G458" s="33"/>
      <c r="H458" s="33"/>
    </row>
    <row r="459" spans="1:8" ht="22.5" x14ac:dyDescent="0.2">
      <c r="A459" s="45" t="s">
        <v>188</v>
      </c>
      <c r="B459" s="46" t="s">
        <v>476</v>
      </c>
      <c r="C459" s="46" t="s">
        <v>3</v>
      </c>
      <c r="D459" s="47">
        <v>4033.6</v>
      </c>
      <c r="E459" s="47">
        <v>5148.3999999999996</v>
      </c>
      <c r="F459" s="47">
        <v>5166.1000000000004</v>
      </c>
      <c r="G459" s="33"/>
      <c r="H459" s="33"/>
    </row>
    <row r="460" spans="1:8" ht="22.5" x14ac:dyDescent="0.2">
      <c r="A460" s="45" t="s">
        <v>189</v>
      </c>
      <c r="B460" s="46" t="s">
        <v>477</v>
      </c>
      <c r="C460" s="46" t="s">
        <v>3</v>
      </c>
      <c r="D460" s="47">
        <v>4033.6</v>
      </c>
      <c r="E460" s="47">
        <v>5148.3999999999996</v>
      </c>
      <c r="F460" s="47">
        <v>5166.1000000000004</v>
      </c>
      <c r="G460" s="33"/>
      <c r="H460" s="33"/>
    </row>
    <row r="461" spans="1:8" ht="22.5" x14ac:dyDescent="0.2">
      <c r="A461" s="45" t="s">
        <v>85</v>
      </c>
      <c r="B461" s="46" t="s">
        <v>477</v>
      </c>
      <c r="C461" s="46" t="s">
        <v>86</v>
      </c>
      <c r="D461" s="47">
        <v>4033.6</v>
      </c>
      <c r="E461" s="47">
        <v>5148.3999999999996</v>
      </c>
      <c r="F461" s="47">
        <v>5166.1000000000004</v>
      </c>
      <c r="G461" s="33"/>
      <c r="H461" s="33"/>
    </row>
    <row r="462" spans="1:8" ht="33.75" x14ac:dyDescent="0.2">
      <c r="A462" s="45" t="s">
        <v>190</v>
      </c>
      <c r="B462" s="46" t="s">
        <v>478</v>
      </c>
      <c r="C462" s="46" t="s">
        <v>3</v>
      </c>
      <c r="D462" s="47">
        <v>60907.799999999996</v>
      </c>
      <c r="E462" s="47">
        <v>0</v>
      </c>
      <c r="F462" s="47">
        <v>12000</v>
      </c>
      <c r="G462" s="33"/>
      <c r="H462" s="33"/>
    </row>
    <row r="463" spans="1:8" ht="22.5" x14ac:dyDescent="0.2">
      <c r="A463" s="45" t="s">
        <v>191</v>
      </c>
      <c r="B463" s="46" t="s">
        <v>588</v>
      </c>
      <c r="C463" s="46" t="s">
        <v>3</v>
      </c>
      <c r="D463" s="47">
        <v>53659.6</v>
      </c>
      <c r="E463" s="47">
        <v>0</v>
      </c>
      <c r="F463" s="47">
        <v>0</v>
      </c>
      <c r="G463" s="33"/>
      <c r="H463" s="33"/>
    </row>
    <row r="464" spans="1:8" x14ac:dyDescent="0.2">
      <c r="A464" s="45" t="s">
        <v>36</v>
      </c>
      <c r="B464" s="46" t="s">
        <v>588</v>
      </c>
      <c r="C464" s="46" t="s">
        <v>37</v>
      </c>
      <c r="D464" s="47">
        <v>53659.6</v>
      </c>
      <c r="E464" s="47">
        <v>0</v>
      </c>
      <c r="F464" s="47">
        <v>0</v>
      </c>
      <c r="G464" s="33"/>
      <c r="H464" s="33"/>
    </row>
    <row r="465" spans="1:8" ht="22.5" x14ac:dyDescent="0.2">
      <c r="A465" s="45" t="s">
        <v>191</v>
      </c>
      <c r="B465" s="46" t="s">
        <v>479</v>
      </c>
      <c r="C465" s="46" t="s">
        <v>3</v>
      </c>
      <c r="D465" s="47">
        <v>7248.2</v>
      </c>
      <c r="E465" s="47">
        <v>0</v>
      </c>
      <c r="F465" s="47">
        <v>12000</v>
      </c>
      <c r="G465" s="33"/>
      <c r="H465" s="33"/>
    </row>
    <row r="466" spans="1:8" x14ac:dyDescent="0.2">
      <c r="A466" s="45" t="s">
        <v>36</v>
      </c>
      <c r="B466" s="46" t="s">
        <v>479</v>
      </c>
      <c r="C466" s="46" t="s">
        <v>37</v>
      </c>
      <c r="D466" s="47">
        <v>7248.2</v>
      </c>
      <c r="E466" s="47">
        <v>0</v>
      </c>
      <c r="F466" s="47">
        <v>12000</v>
      </c>
      <c r="G466" s="33"/>
      <c r="H466" s="33"/>
    </row>
    <row r="467" spans="1:8" ht="22.5" x14ac:dyDescent="0.2">
      <c r="A467" s="45" t="s">
        <v>194</v>
      </c>
      <c r="B467" s="46" t="s">
        <v>480</v>
      </c>
      <c r="C467" s="46" t="s">
        <v>3</v>
      </c>
      <c r="D467" s="47">
        <v>34146.6</v>
      </c>
      <c r="E467" s="47">
        <v>40150</v>
      </c>
      <c r="F467" s="47">
        <v>42518.9</v>
      </c>
      <c r="G467" s="33"/>
      <c r="H467" s="33"/>
    </row>
    <row r="468" spans="1:8" x14ac:dyDescent="0.2">
      <c r="A468" s="45" t="s">
        <v>195</v>
      </c>
      <c r="B468" s="46" t="s">
        <v>481</v>
      </c>
      <c r="C468" s="46" t="s">
        <v>3</v>
      </c>
      <c r="D468" s="47">
        <v>34146.6</v>
      </c>
      <c r="E468" s="47">
        <v>40150</v>
      </c>
      <c r="F468" s="47">
        <v>42518.9</v>
      </c>
      <c r="G468" s="33"/>
      <c r="H468" s="33"/>
    </row>
    <row r="469" spans="1:8" x14ac:dyDescent="0.2">
      <c r="A469" s="45" t="s">
        <v>41</v>
      </c>
      <c r="B469" s="46" t="s">
        <v>481</v>
      </c>
      <c r="C469" s="46" t="s">
        <v>42</v>
      </c>
      <c r="D469" s="47">
        <v>34146.6</v>
      </c>
      <c r="E469" s="47">
        <v>40150</v>
      </c>
      <c r="F469" s="47">
        <v>42518.9</v>
      </c>
      <c r="G469" s="33"/>
      <c r="H469" s="33"/>
    </row>
    <row r="470" spans="1:8" ht="22.5" x14ac:dyDescent="0.2">
      <c r="A470" s="45" t="s">
        <v>196</v>
      </c>
      <c r="B470" s="46" t="s">
        <v>482</v>
      </c>
      <c r="C470" s="46" t="s">
        <v>3</v>
      </c>
      <c r="D470" s="47">
        <v>5106</v>
      </c>
      <c r="E470" s="47">
        <v>6361</v>
      </c>
      <c r="F470" s="47">
        <v>6361</v>
      </c>
      <c r="G470" s="33"/>
      <c r="H470" s="33"/>
    </row>
    <row r="471" spans="1:8" x14ac:dyDescent="0.2">
      <c r="A471" s="45" t="s">
        <v>197</v>
      </c>
      <c r="B471" s="46" t="s">
        <v>483</v>
      </c>
      <c r="C471" s="46" t="s">
        <v>3</v>
      </c>
      <c r="D471" s="47">
        <v>5106</v>
      </c>
      <c r="E471" s="47">
        <v>6361</v>
      </c>
      <c r="F471" s="47">
        <v>6361</v>
      </c>
      <c r="G471" s="33"/>
      <c r="H471" s="33"/>
    </row>
    <row r="472" spans="1:8" ht="22.5" x14ac:dyDescent="0.2">
      <c r="A472" s="45" t="s">
        <v>85</v>
      </c>
      <c r="B472" s="46" t="s">
        <v>483</v>
      </c>
      <c r="C472" s="46" t="s">
        <v>86</v>
      </c>
      <c r="D472" s="47">
        <v>5106</v>
      </c>
      <c r="E472" s="47">
        <v>6361</v>
      </c>
      <c r="F472" s="47">
        <v>6361</v>
      </c>
      <c r="G472" s="33"/>
      <c r="H472" s="33"/>
    </row>
    <row r="473" spans="1:8" ht="22.5" x14ac:dyDescent="0.2">
      <c r="A473" s="45" t="s">
        <v>100</v>
      </c>
      <c r="B473" s="46" t="s">
        <v>484</v>
      </c>
      <c r="C473" s="46" t="s">
        <v>3</v>
      </c>
      <c r="D473" s="47">
        <v>86538.1</v>
      </c>
      <c r="E473" s="47">
        <v>84256.700000000012</v>
      </c>
      <c r="F473" s="47">
        <v>85383.400000000009</v>
      </c>
      <c r="G473" s="33"/>
      <c r="H473" s="33"/>
    </row>
    <row r="474" spans="1:8" ht="22.5" x14ac:dyDescent="0.2">
      <c r="A474" s="45" t="s">
        <v>104</v>
      </c>
      <c r="B474" s="46" t="s">
        <v>485</v>
      </c>
      <c r="C474" s="46" t="s">
        <v>3</v>
      </c>
      <c r="D474" s="47">
        <v>86513.1</v>
      </c>
      <c r="E474" s="47">
        <v>84191.700000000012</v>
      </c>
      <c r="F474" s="47">
        <v>85318.400000000009</v>
      </c>
      <c r="G474" s="33"/>
      <c r="H474" s="33"/>
    </row>
    <row r="475" spans="1:8" ht="45" x14ac:dyDescent="0.2">
      <c r="A475" s="45" t="s">
        <v>433</v>
      </c>
      <c r="B475" s="46" t="s">
        <v>548</v>
      </c>
      <c r="C475" s="46" t="s">
        <v>3</v>
      </c>
      <c r="D475" s="47">
        <v>51.5</v>
      </c>
      <c r="E475" s="47">
        <v>51.5</v>
      </c>
      <c r="F475" s="47">
        <v>51.5</v>
      </c>
      <c r="G475" s="33"/>
      <c r="H475" s="33"/>
    </row>
    <row r="476" spans="1:8" ht="33.75" x14ac:dyDescent="0.2">
      <c r="A476" s="45" t="s">
        <v>107</v>
      </c>
      <c r="B476" s="46" t="s">
        <v>548</v>
      </c>
      <c r="C476" s="46" t="s">
        <v>108</v>
      </c>
      <c r="D476" s="47">
        <v>51.5</v>
      </c>
      <c r="E476" s="47">
        <v>51.5</v>
      </c>
      <c r="F476" s="47">
        <v>51.5</v>
      </c>
      <c r="G476" s="33"/>
      <c r="H476" s="33"/>
    </row>
    <row r="477" spans="1:8" ht="45" x14ac:dyDescent="0.2">
      <c r="A477" s="45" t="s">
        <v>486</v>
      </c>
      <c r="B477" s="46" t="s">
        <v>487</v>
      </c>
      <c r="C477" s="46" t="s">
        <v>3</v>
      </c>
      <c r="D477" s="47">
        <v>102.2</v>
      </c>
      <c r="E477" s="47">
        <v>105.1</v>
      </c>
      <c r="F477" s="47">
        <v>105.1</v>
      </c>
      <c r="G477" s="33"/>
      <c r="H477" s="33"/>
    </row>
    <row r="478" spans="1:8" ht="33.75" x14ac:dyDescent="0.2">
      <c r="A478" s="45" t="s">
        <v>107</v>
      </c>
      <c r="B478" s="46" t="s">
        <v>487</v>
      </c>
      <c r="C478" s="46" t="s">
        <v>108</v>
      </c>
      <c r="D478" s="47">
        <v>97.2</v>
      </c>
      <c r="E478" s="47">
        <v>100.1</v>
      </c>
      <c r="F478" s="47">
        <v>100.1</v>
      </c>
      <c r="G478" s="33"/>
      <c r="H478" s="33"/>
    </row>
    <row r="479" spans="1:8" ht="22.5" x14ac:dyDescent="0.2">
      <c r="A479" s="45" t="s">
        <v>85</v>
      </c>
      <c r="B479" s="46" t="s">
        <v>487</v>
      </c>
      <c r="C479" s="46" t="s">
        <v>86</v>
      </c>
      <c r="D479" s="47">
        <v>5</v>
      </c>
      <c r="E479" s="47">
        <v>5</v>
      </c>
      <c r="F479" s="47">
        <v>5</v>
      </c>
      <c r="G479" s="33"/>
      <c r="H479" s="33"/>
    </row>
    <row r="480" spans="1:8" ht="45" x14ac:dyDescent="0.2">
      <c r="A480" s="45" t="s">
        <v>435</v>
      </c>
      <c r="B480" s="46" t="s">
        <v>549</v>
      </c>
      <c r="C480" s="46" t="s">
        <v>3</v>
      </c>
      <c r="D480" s="47">
        <v>772.8</v>
      </c>
      <c r="E480" s="47">
        <v>772.8</v>
      </c>
      <c r="F480" s="47">
        <v>772.8</v>
      </c>
      <c r="G480" s="33"/>
      <c r="H480" s="33"/>
    </row>
    <row r="481" spans="1:8" ht="33.75" x14ac:dyDescent="0.2">
      <c r="A481" s="45" t="s">
        <v>107</v>
      </c>
      <c r="B481" s="46" t="s">
        <v>549</v>
      </c>
      <c r="C481" s="46" t="s">
        <v>108</v>
      </c>
      <c r="D481" s="47">
        <v>772.8</v>
      </c>
      <c r="E481" s="47">
        <v>772.8</v>
      </c>
      <c r="F481" s="47">
        <v>772.8</v>
      </c>
      <c r="G481" s="33"/>
      <c r="H481" s="33"/>
    </row>
    <row r="482" spans="1:8" ht="45" x14ac:dyDescent="0.2">
      <c r="A482" s="45" t="s">
        <v>436</v>
      </c>
      <c r="B482" s="46" t="s">
        <v>550</v>
      </c>
      <c r="C482" s="46" t="s">
        <v>3</v>
      </c>
      <c r="D482" s="47">
        <v>515.20000000000005</v>
      </c>
      <c r="E482" s="47">
        <v>515.20000000000005</v>
      </c>
      <c r="F482" s="47">
        <v>515.20000000000005</v>
      </c>
      <c r="G482" s="33"/>
      <c r="H482" s="33"/>
    </row>
    <row r="483" spans="1:8" ht="33.75" x14ac:dyDescent="0.2">
      <c r="A483" s="45" t="s">
        <v>107</v>
      </c>
      <c r="B483" s="46" t="s">
        <v>550</v>
      </c>
      <c r="C483" s="46" t="s">
        <v>108</v>
      </c>
      <c r="D483" s="47">
        <v>515.20000000000005</v>
      </c>
      <c r="E483" s="47">
        <v>515.20000000000005</v>
      </c>
      <c r="F483" s="47">
        <v>515.20000000000005</v>
      </c>
      <c r="G483" s="33"/>
      <c r="H483" s="33"/>
    </row>
    <row r="484" spans="1:8" ht="45" x14ac:dyDescent="0.2">
      <c r="A484" s="45" t="s">
        <v>437</v>
      </c>
      <c r="B484" s="46" t="s">
        <v>551</v>
      </c>
      <c r="C484" s="46" t="s">
        <v>3</v>
      </c>
      <c r="D484" s="47">
        <v>262.5</v>
      </c>
      <c r="E484" s="47">
        <v>262.5</v>
      </c>
      <c r="F484" s="47">
        <v>262.5</v>
      </c>
      <c r="G484" s="33"/>
      <c r="H484" s="33"/>
    </row>
    <row r="485" spans="1:8" ht="33.75" x14ac:dyDescent="0.2">
      <c r="A485" s="45" t="s">
        <v>107</v>
      </c>
      <c r="B485" s="46" t="s">
        <v>551</v>
      </c>
      <c r="C485" s="46" t="s">
        <v>108</v>
      </c>
      <c r="D485" s="47">
        <v>262.5</v>
      </c>
      <c r="E485" s="47">
        <v>262.5</v>
      </c>
      <c r="F485" s="47">
        <v>262.5</v>
      </c>
      <c r="G485" s="33"/>
      <c r="H485" s="33"/>
    </row>
    <row r="486" spans="1:8" ht="45" x14ac:dyDescent="0.2">
      <c r="A486" s="45" t="s">
        <v>438</v>
      </c>
      <c r="B486" s="46" t="s">
        <v>552</v>
      </c>
      <c r="C486" s="46" t="s">
        <v>3</v>
      </c>
      <c r="D486" s="47">
        <v>262.5</v>
      </c>
      <c r="E486" s="47">
        <v>262.5</v>
      </c>
      <c r="F486" s="47">
        <v>262.5</v>
      </c>
      <c r="G486" s="33"/>
      <c r="H486" s="33"/>
    </row>
    <row r="487" spans="1:8" ht="33.75" x14ac:dyDescent="0.2">
      <c r="A487" s="45" t="s">
        <v>107</v>
      </c>
      <c r="B487" s="46" t="s">
        <v>552</v>
      </c>
      <c r="C487" s="46" t="s">
        <v>108</v>
      </c>
      <c r="D487" s="47">
        <v>262.5</v>
      </c>
      <c r="E487" s="47">
        <v>262.5</v>
      </c>
      <c r="F487" s="47">
        <v>262.5</v>
      </c>
      <c r="G487" s="33"/>
      <c r="H487" s="33"/>
    </row>
    <row r="488" spans="1:8" ht="22.5" x14ac:dyDescent="0.2">
      <c r="A488" s="45" t="s">
        <v>106</v>
      </c>
      <c r="B488" s="46" t="s">
        <v>488</v>
      </c>
      <c r="C488" s="46" t="s">
        <v>3</v>
      </c>
      <c r="D488" s="47">
        <v>84546.400000000009</v>
      </c>
      <c r="E488" s="47">
        <v>82222.100000000006</v>
      </c>
      <c r="F488" s="47">
        <v>83348.800000000003</v>
      </c>
      <c r="G488" s="33"/>
      <c r="H488" s="33"/>
    </row>
    <row r="489" spans="1:8" ht="33.75" x14ac:dyDescent="0.2">
      <c r="A489" s="45" t="s">
        <v>107</v>
      </c>
      <c r="B489" s="46" t="s">
        <v>488</v>
      </c>
      <c r="C489" s="46" t="s">
        <v>108</v>
      </c>
      <c r="D489" s="47">
        <v>77471.8</v>
      </c>
      <c r="E489" s="47">
        <v>74432.800000000003</v>
      </c>
      <c r="F489" s="47">
        <v>75059.5</v>
      </c>
      <c r="G489" s="33"/>
      <c r="H489" s="33"/>
    </row>
    <row r="490" spans="1:8" ht="22.5" x14ac:dyDescent="0.2">
      <c r="A490" s="45" t="s">
        <v>85</v>
      </c>
      <c r="B490" s="46" t="s">
        <v>488</v>
      </c>
      <c r="C490" s="46" t="s">
        <v>86</v>
      </c>
      <c r="D490" s="47">
        <v>7058.6</v>
      </c>
      <c r="E490" s="47">
        <v>7777.3</v>
      </c>
      <c r="F490" s="47">
        <v>8277.2999999999993</v>
      </c>
      <c r="G490" s="33"/>
      <c r="H490" s="33"/>
    </row>
    <row r="491" spans="1:8" x14ac:dyDescent="0.2">
      <c r="A491" s="45" t="s">
        <v>32</v>
      </c>
      <c r="B491" s="46" t="s">
        <v>488</v>
      </c>
      <c r="C491" s="46" t="s">
        <v>33</v>
      </c>
      <c r="D491" s="47">
        <v>6</v>
      </c>
      <c r="E491" s="47">
        <v>2</v>
      </c>
      <c r="F491" s="47">
        <v>2</v>
      </c>
      <c r="G491" s="33"/>
      <c r="H491" s="33"/>
    </row>
    <row r="492" spans="1:8" x14ac:dyDescent="0.2">
      <c r="A492" s="45" t="s">
        <v>41</v>
      </c>
      <c r="B492" s="46" t="s">
        <v>488</v>
      </c>
      <c r="C492" s="46" t="s">
        <v>42</v>
      </c>
      <c r="D492" s="47">
        <v>10</v>
      </c>
      <c r="E492" s="47">
        <v>10</v>
      </c>
      <c r="F492" s="47">
        <v>10</v>
      </c>
      <c r="G492" s="33"/>
      <c r="H492" s="33"/>
    </row>
    <row r="493" spans="1:8" ht="22.5" x14ac:dyDescent="0.2">
      <c r="A493" s="45" t="s">
        <v>109</v>
      </c>
      <c r="B493" s="46" t="s">
        <v>489</v>
      </c>
      <c r="C493" s="46" t="s">
        <v>3</v>
      </c>
      <c r="D493" s="47">
        <v>25</v>
      </c>
      <c r="E493" s="47">
        <v>65</v>
      </c>
      <c r="F493" s="47">
        <v>65</v>
      </c>
      <c r="G493" s="33"/>
      <c r="H493" s="33"/>
    </row>
    <row r="494" spans="1:8" x14ac:dyDescent="0.2">
      <c r="A494" s="45" t="s">
        <v>111</v>
      </c>
      <c r="B494" s="46" t="s">
        <v>490</v>
      </c>
      <c r="C494" s="46" t="s">
        <v>3</v>
      </c>
      <c r="D494" s="47">
        <v>25</v>
      </c>
      <c r="E494" s="47">
        <v>65</v>
      </c>
      <c r="F494" s="47">
        <v>65</v>
      </c>
      <c r="G494" s="33"/>
      <c r="H494" s="33"/>
    </row>
    <row r="495" spans="1:8" ht="22.5" x14ac:dyDescent="0.2">
      <c r="A495" s="45" t="s">
        <v>85</v>
      </c>
      <c r="B495" s="46" t="s">
        <v>490</v>
      </c>
      <c r="C495" s="46" t="s">
        <v>86</v>
      </c>
      <c r="D495" s="47">
        <v>25</v>
      </c>
      <c r="E495" s="47">
        <v>65</v>
      </c>
      <c r="F495" s="47">
        <v>65</v>
      </c>
      <c r="G495" s="33"/>
      <c r="H495" s="33"/>
    </row>
    <row r="496" spans="1:8" ht="21" x14ac:dyDescent="0.2">
      <c r="A496" s="51" t="s">
        <v>320</v>
      </c>
      <c r="B496" s="52" t="s">
        <v>321</v>
      </c>
      <c r="C496" s="52" t="s">
        <v>3</v>
      </c>
      <c r="D496" s="53">
        <v>2000</v>
      </c>
      <c r="E496" s="53">
        <v>2000</v>
      </c>
      <c r="F496" s="53">
        <v>2000</v>
      </c>
      <c r="G496" s="33"/>
      <c r="H496" s="33"/>
    </row>
    <row r="497" spans="1:8" x14ac:dyDescent="0.2">
      <c r="A497" s="45" t="s">
        <v>322</v>
      </c>
      <c r="B497" s="46" t="s">
        <v>323</v>
      </c>
      <c r="C497" s="46" t="s">
        <v>3</v>
      </c>
      <c r="D497" s="47">
        <v>2000</v>
      </c>
      <c r="E497" s="47">
        <v>2000</v>
      </c>
      <c r="F497" s="47">
        <v>2000</v>
      </c>
      <c r="G497" s="33"/>
      <c r="H497" s="33"/>
    </row>
    <row r="498" spans="1:8" ht="22.5" x14ac:dyDescent="0.2">
      <c r="A498" s="45" t="s">
        <v>491</v>
      </c>
      <c r="B498" s="46" t="s">
        <v>324</v>
      </c>
      <c r="C498" s="46" t="s">
        <v>3</v>
      </c>
      <c r="D498" s="47">
        <v>1250</v>
      </c>
      <c r="E498" s="47">
        <v>1250</v>
      </c>
      <c r="F498" s="47">
        <v>1250</v>
      </c>
      <c r="G498" s="33"/>
      <c r="H498" s="33"/>
    </row>
    <row r="499" spans="1:8" x14ac:dyDescent="0.2">
      <c r="A499" s="45" t="s">
        <v>325</v>
      </c>
      <c r="B499" s="46" t="s">
        <v>492</v>
      </c>
      <c r="C499" s="46" t="s">
        <v>3</v>
      </c>
      <c r="D499" s="47">
        <v>1250</v>
      </c>
      <c r="E499" s="47">
        <v>1250</v>
      </c>
      <c r="F499" s="47">
        <v>1250</v>
      </c>
      <c r="G499" s="33"/>
      <c r="H499" s="33"/>
    </row>
    <row r="500" spans="1:8" ht="22.5" x14ac:dyDescent="0.2">
      <c r="A500" s="45" t="s">
        <v>85</v>
      </c>
      <c r="B500" s="46" t="s">
        <v>492</v>
      </c>
      <c r="C500" s="46" t="s">
        <v>86</v>
      </c>
      <c r="D500" s="47">
        <v>1250</v>
      </c>
      <c r="E500" s="47">
        <v>1250</v>
      </c>
      <c r="F500" s="47">
        <v>1250</v>
      </c>
      <c r="G500" s="33"/>
      <c r="H500" s="33"/>
    </row>
    <row r="501" spans="1:8" ht="45" x14ac:dyDescent="0.2">
      <c r="A501" s="45" t="s">
        <v>326</v>
      </c>
      <c r="B501" s="46" t="s">
        <v>327</v>
      </c>
      <c r="C501" s="46" t="s">
        <v>3</v>
      </c>
      <c r="D501" s="47">
        <v>750</v>
      </c>
      <c r="E501" s="47">
        <v>750</v>
      </c>
      <c r="F501" s="47">
        <v>750</v>
      </c>
      <c r="G501" s="33"/>
      <c r="H501" s="33"/>
    </row>
    <row r="502" spans="1:8" ht="45" x14ac:dyDescent="0.2">
      <c r="A502" s="45" t="s">
        <v>328</v>
      </c>
      <c r="B502" s="46" t="s">
        <v>493</v>
      </c>
      <c r="C502" s="46" t="s">
        <v>3</v>
      </c>
      <c r="D502" s="47">
        <v>750</v>
      </c>
      <c r="E502" s="47">
        <v>750</v>
      </c>
      <c r="F502" s="47">
        <v>750</v>
      </c>
      <c r="G502" s="33"/>
      <c r="H502" s="33"/>
    </row>
    <row r="503" spans="1:8" ht="33.75" x14ac:dyDescent="0.2">
      <c r="A503" s="45" t="s">
        <v>107</v>
      </c>
      <c r="B503" s="46" t="s">
        <v>493</v>
      </c>
      <c r="C503" s="46" t="s">
        <v>108</v>
      </c>
      <c r="D503" s="47">
        <v>670</v>
      </c>
      <c r="E503" s="47">
        <v>670</v>
      </c>
      <c r="F503" s="47">
        <v>670</v>
      </c>
      <c r="G503" s="33"/>
      <c r="H503" s="33"/>
    </row>
    <row r="504" spans="1:8" ht="22.5" x14ac:dyDescent="0.2">
      <c r="A504" s="45" t="s">
        <v>85</v>
      </c>
      <c r="B504" s="46" t="s">
        <v>493</v>
      </c>
      <c r="C504" s="46" t="s">
        <v>86</v>
      </c>
      <c r="D504" s="47">
        <v>80</v>
      </c>
      <c r="E504" s="47">
        <v>80</v>
      </c>
      <c r="F504" s="47">
        <v>80</v>
      </c>
      <c r="G504" s="33"/>
      <c r="H504" s="33"/>
    </row>
    <row r="505" spans="1:8" x14ac:dyDescent="0.2">
      <c r="A505" s="51" t="s">
        <v>329</v>
      </c>
      <c r="B505" s="52" t="s">
        <v>330</v>
      </c>
      <c r="C505" s="52" t="s">
        <v>3</v>
      </c>
      <c r="D505" s="53">
        <v>5650</v>
      </c>
      <c r="E505" s="53">
        <v>5650</v>
      </c>
      <c r="F505" s="53">
        <v>5650</v>
      </c>
      <c r="G505" s="33"/>
      <c r="H505" s="33"/>
    </row>
    <row r="506" spans="1:8" ht="22.5" x14ac:dyDescent="0.2">
      <c r="A506" s="45" t="s">
        <v>331</v>
      </c>
      <c r="B506" s="46" t="s">
        <v>332</v>
      </c>
      <c r="C506" s="46" t="s">
        <v>3</v>
      </c>
      <c r="D506" s="47">
        <v>5650</v>
      </c>
      <c r="E506" s="47">
        <v>5650</v>
      </c>
      <c r="F506" s="47">
        <v>5650</v>
      </c>
      <c r="G506" s="33"/>
      <c r="H506" s="33"/>
    </row>
    <row r="507" spans="1:8" ht="22.5" x14ac:dyDescent="0.2">
      <c r="A507" s="45" t="s">
        <v>494</v>
      </c>
      <c r="B507" s="46" t="s">
        <v>333</v>
      </c>
      <c r="C507" s="46" t="s">
        <v>3</v>
      </c>
      <c r="D507" s="47">
        <v>5650</v>
      </c>
      <c r="E507" s="47">
        <v>5650</v>
      </c>
      <c r="F507" s="47">
        <v>5650</v>
      </c>
      <c r="G507" s="33"/>
      <c r="H507" s="33"/>
    </row>
    <row r="508" spans="1:8" ht="22.5" x14ac:dyDescent="0.2">
      <c r="A508" s="45" t="s">
        <v>495</v>
      </c>
      <c r="B508" s="46" t="s">
        <v>496</v>
      </c>
      <c r="C508" s="46" t="s">
        <v>3</v>
      </c>
      <c r="D508" s="47">
        <v>5650</v>
      </c>
      <c r="E508" s="47">
        <v>5650</v>
      </c>
      <c r="F508" s="47">
        <v>5650</v>
      </c>
      <c r="G508" s="33"/>
      <c r="H508" s="33"/>
    </row>
    <row r="509" spans="1:8" ht="22.5" x14ac:dyDescent="0.2">
      <c r="A509" s="45" t="s">
        <v>34</v>
      </c>
      <c r="B509" s="46" t="s">
        <v>496</v>
      </c>
      <c r="C509" s="46" t="s">
        <v>35</v>
      </c>
      <c r="D509" s="47">
        <v>5650</v>
      </c>
      <c r="E509" s="47">
        <v>5650</v>
      </c>
      <c r="F509" s="47">
        <v>5650</v>
      </c>
      <c r="G509" s="33"/>
      <c r="H509" s="33"/>
    </row>
    <row r="510" spans="1:8" x14ac:dyDescent="0.2">
      <c r="A510" s="51" t="s">
        <v>497</v>
      </c>
      <c r="B510" s="52" t="s">
        <v>498</v>
      </c>
      <c r="C510" s="52" t="s">
        <v>3</v>
      </c>
      <c r="D510" s="53">
        <v>1517141.9000000001</v>
      </c>
      <c r="E510" s="53">
        <v>1526477.9000000001</v>
      </c>
      <c r="F510" s="53">
        <v>1642473.4</v>
      </c>
      <c r="G510" s="33"/>
      <c r="H510" s="33"/>
    </row>
    <row r="511" spans="1:8" x14ac:dyDescent="0.2">
      <c r="A511" s="45" t="s">
        <v>176</v>
      </c>
      <c r="B511" s="46" t="s">
        <v>499</v>
      </c>
      <c r="C511" s="46" t="s">
        <v>3</v>
      </c>
      <c r="D511" s="47">
        <v>931248.1</v>
      </c>
      <c r="E511" s="47">
        <v>1016383.6000000001</v>
      </c>
      <c r="F511" s="47">
        <v>1119499.3999999999</v>
      </c>
      <c r="G511" s="33"/>
      <c r="H511" s="33"/>
    </row>
    <row r="512" spans="1:8" x14ac:dyDescent="0.2">
      <c r="A512" s="45" t="s">
        <v>177</v>
      </c>
      <c r="B512" s="46" t="s">
        <v>500</v>
      </c>
      <c r="C512" s="46" t="s">
        <v>3</v>
      </c>
      <c r="D512" s="47">
        <v>442460</v>
      </c>
      <c r="E512" s="47">
        <v>483507.80000000005</v>
      </c>
      <c r="F512" s="47">
        <v>550441.6</v>
      </c>
      <c r="G512" s="33"/>
      <c r="H512" s="33"/>
    </row>
    <row r="513" spans="1:8" x14ac:dyDescent="0.2">
      <c r="A513" s="45" t="s">
        <v>178</v>
      </c>
      <c r="B513" s="46" t="s">
        <v>501</v>
      </c>
      <c r="C513" s="46" t="s">
        <v>3</v>
      </c>
      <c r="D513" s="47">
        <v>576.20000000000005</v>
      </c>
      <c r="E513" s="47">
        <v>576.20000000000005</v>
      </c>
      <c r="F513" s="47">
        <v>576.20000000000005</v>
      </c>
      <c r="G513" s="33"/>
      <c r="H513" s="33"/>
    </row>
    <row r="514" spans="1:8" ht="22.5" x14ac:dyDescent="0.2">
      <c r="A514" s="45" t="s">
        <v>85</v>
      </c>
      <c r="B514" s="46" t="s">
        <v>501</v>
      </c>
      <c r="C514" s="46" t="s">
        <v>86</v>
      </c>
      <c r="D514" s="47">
        <v>576.20000000000005</v>
      </c>
      <c r="E514" s="47">
        <v>576.20000000000005</v>
      </c>
      <c r="F514" s="47">
        <v>576.20000000000005</v>
      </c>
      <c r="G514" s="33"/>
      <c r="H514" s="33"/>
    </row>
    <row r="515" spans="1:8" x14ac:dyDescent="0.2">
      <c r="A515" s="45" t="s">
        <v>178</v>
      </c>
      <c r="B515" s="46" t="s">
        <v>502</v>
      </c>
      <c r="C515" s="46" t="s">
        <v>3</v>
      </c>
      <c r="D515" s="47">
        <v>14054.2</v>
      </c>
      <c r="E515" s="47">
        <v>14054.2</v>
      </c>
      <c r="F515" s="47">
        <v>14054.2</v>
      </c>
      <c r="G515" s="33"/>
      <c r="H515" s="33"/>
    </row>
    <row r="516" spans="1:8" ht="22.5" x14ac:dyDescent="0.2">
      <c r="A516" s="45" t="s">
        <v>85</v>
      </c>
      <c r="B516" s="46" t="s">
        <v>502</v>
      </c>
      <c r="C516" s="46" t="s">
        <v>86</v>
      </c>
      <c r="D516" s="47">
        <v>14054.2</v>
      </c>
      <c r="E516" s="47">
        <v>14054.2</v>
      </c>
      <c r="F516" s="47">
        <v>14054.2</v>
      </c>
      <c r="G516" s="33"/>
      <c r="H516" s="33"/>
    </row>
    <row r="517" spans="1:8" x14ac:dyDescent="0.2">
      <c r="A517" s="45" t="s">
        <v>178</v>
      </c>
      <c r="B517" s="46" t="s">
        <v>503</v>
      </c>
      <c r="C517" s="46" t="s">
        <v>3</v>
      </c>
      <c r="D517" s="47">
        <v>427829.6</v>
      </c>
      <c r="E517" s="47">
        <v>468877.4</v>
      </c>
      <c r="F517" s="47">
        <v>535811.19999999995</v>
      </c>
      <c r="G517" s="33"/>
      <c r="H517" s="33"/>
    </row>
    <row r="518" spans="1:8" ht="22.5" x14ac:dyDescent="0.2">
      <c r="A518" s="45" t="s">
        <v>85</v>
      </c>
      <c r="B518" s="46" t="s">
        <v>503</v>
      </c>
      <c r="C518" s="46" t="s">
        <v>86</v>
      </c>
      <c r="D518" s="47">
        <v>27293</v>
      </c>
      <c r="E518" s="47">
        <v>32649.4</v>
      </c>
      <c r="F518" s="47">
        <v>32675.4</v>
      </c>
      <c r="G518" s="33"/>
      <c r="H518" s="33"/>
    </row>
    <row r="519" spans="1:8" x14ac:dyDescent="0.2">
      <c r="A519" s="45" t="s">
        <v>41</v>
      </c>
      <c r="B519" s="46" t="s">
        <v>503</v>
      </c>
      <c r="C519" s="46" t="s">
        <v>42</v>
      </c>
      <c r="D519" s="47">
        <v>400536.6</v>
      </c>
      <c r="E519" s="47">
        <v>436228</v>
      </c>
      <c r="F519" s="47">
        <v>503135.8</v>
      </c>
      <c r="G519" s="33"/>
      <c r="H519" s="33"/>
    </row>
    <row r="520" spans="1:8" ht="33.75" x14ac:dyDescent="0.2">
      <c r="A520" s="45" t="s">
        <v>589</v>
      </c>
      <c r="B520" s="46" t="s">
        <v>504</v>
      </c>
      <c r="C520" s="46" t="s">
        <v>3</v>
      </c>
      <c r="D520" s="47">
        <v>37985.5</v>
      </c>
      <c r="E520" s="47">
        <v>425032.4</v>
      </c>
      <c r="F520" s="47">
        <v>395032.4</v>
      </c>
      <c r="G520" s="33"/>
      <c r="H520" s="33"/>
    </row>
    <row r="521" spans="1:8" ht="33.75" x14ac:dyDescent="0.2">
      <c r="A521" s="45" t="s">
        <v>590</v>
      </c>
      <c r="B521" s="46" t="s">
        <v>591</v>
      </c>
      <c r="C521" s="46" t="s">
        <v>3</v>
      </c>
      <c r="D521" s="47">
        <v>0</v>
      </c>
      <c r="E521" s="47">
        <v>393939.4</v>
      </c>
      <c r="F521" s="47">
        <v>393939.4</v>
      </c>
      <c r="G521" s="33"/>
      <c r="H521" s="33"/>
    </row>
    <row r="522" spans="1:8" x14ac:dyDescent="0.2">
      <c r="A522" s="45" t="s">
        <v>41</v>
      </c>
      <c r="B522" s="46" t="s">
        <v>591</v>
      </c>
      <c r="C522" s="46" t="s">
        <v>42</v>
      </c>
      <c r="D522" s="47">
        <v>0</v>
      </c>
      <c r="E522" s="47">
        <v>393939.4</v>
      </c>
      <c r="F522" s="47">
        <v>393939.4</v>
      </c>
      <c r="G522" s="33"/>
      <c r="H522" s="33"/>
    </row>
    <row r="523" spans="1:8" ht="33.75" x14ac:dyDescent="0.2">
      <c r="A523" s="45" t="s">
        <v>590</v>
      </c>
      <c r="B523" s="46" t="s">
        <v>505</v>
      </c>
      <c r="C523" s="46" t="s">
        <v>3</v>
      </c>
      <c r="D523" s="47">
        <v>37985.5</v>
      </c>
      <c r="E523" s="47">
        <v>31093</v>
      </c>
      <c r="F523" s="47">
        <v>1093</v>
      </c>
      <c r="G523" s="33"/>
      <c r="H523" s="33"/>
    </row>
    <row r="524" spans="1:8" ht="22.5" x14ac:dyDescent="0.2">
      <c r="A524" s="45" t="s">
        <v>85</v>
      </c>
      <c r="B524" s="46" t="s">
        <v>505</v>
      </c>
      <c r="C524" s="46" t="s">
        <v>86</v>
      </c>
      <c r="D524" s="47">
        <v>32392.5</v>
      </c>
      <c r="E524" s="47">
        <v>30500</v>
      </c>
      <c r="F524" s="47">
        <v>500</v>
      </c>
      <c r="G524" s="33"/>
      <c r="H524" s="33"/>
    </row>
    <row r="525" spans="1:8" x14ac:dyDescent="0.2">
      <c r="A525" s="45" t="s">
        <v>41</v>
      </c>
      <c r="B525" s="46" t="s">
        <v>505</v>
      </c>
      <c r="C525" s="46" t="s">
        <v>42</v>
      </c>
      <c r="D525" s="47">
        <v>5593</v>
      </c>
      <c r="E525" s="47">
        <v>593</v>
      </c>
      <c r="F525" s="47">
        <v>593</v>
      </c>
      <c r="G525" s="33"/>
      <c r="H525" s="33"/>
    </row>
    <row r="526" spans="1:8" ht="22.5" x14ac:dyDescent="0.2">
      <c r="A526" s="45" t="s">
        <v>179</v>
      </c>
      <c r="B526" s="46" t="s">
        <v>506</v>
      </c>
      <c r="C526" s="46" t="s">
        <v>3</v>
      </c>
      <c r="D526" s="47">
        <v>56863.199999999997</v>
      </c>
      <c r="E526" s="47">
        <v>107843.4</v>
      </c>
      <c r="F526" s="47">
        <v>174025.4</v>
      </c>
      <c r="G526" s="33"/>
      <c r="H526" s="33"/>
    </row>
    <row r="527" spans="1:8" x14ac:dyDescent="0.2">
      <c r="A527" s="45" t="s">
        <v>180</v>
      </c>
      <c r="B527" s="46" t="s">
        <v>507</v>
      </c>
      <c r="C527" s="46" t="s">
        <v>3</v>
      </c>
      <c r="D527" s="47">
        <v>56863.199999999997</v>
      </c>
      <c r="E527" s="47">
        <v>107843.4</v>
      </c>
      <c r="F527" s="47">
        <v>174025.4</v>
      </c>
      <c r="G527" s="33"/>
      <c r="H527" s="33"/>
    </row>
    <row r="528" spans="1:8" x14ac:dyDescent="0.2">
      <c r="A528" s="45" t="s">
        <v>36</v>
      </c>
      <c r="B528" s="46" t="s">
        <v>507</v>
      </c>
      <c r="C528" s="46" t="s">
        <v>37</v>
      </c>
      <c r="D528" s="47">
        <v>56863.199999999997</v>
      </c>
      <c r="E528" s="47">
        <v>107843.4</v>
      </c>
      <c r="F528" s="47">
        <v>174025.4</v>
      </c>
      <c r="G528" s="33"/>
      <c r="H528" s="33"/>
    </row>
    <row r="529" spans="1:8" ht="33.75" x14ac:dyDescent="0.2">
      <c r="A529" s="45" t="s">
        <v>589</v>
      </c>
      <c r="B529" s="46" t="s">
        <v>508</v>
      </c>
      <c r="C529" s="46" t="s">
        <v>3</v>
      </c>
      <c r="D529" s="47">
        <v>393939.4</v>
      </c>
      <c r="E529" s="47">
        <v>0</v>
      </c>
      <c r="F529" s="47">
        <v>0</v>
      </c>
      <c r="G529" s="33"/>
      <c r="H529" s="33"/>
    </row>
    <row r="530" spans="1:8" ht="33.75" x14ac:dyDescent="0.2">
      <c r="A530" s="45" t="s">
        <v>590</v>
      </c>
      <c r="B530" s="46" t="s">
        <v>509</v>
      </c>
      <c r="C530" s="46" t="s">
        <v>3</v>
      </c>
      <c r="D530" s="47">
        <v>393939.4</v>
      </c>
      <c r="E530" s="47">
        <v>0</v>
      </c>
      <c r="F530" s="47">
        <v>0</v>
      </c>
      <c r="G530" s="33"/>
      <c r="H530" s="33"/>
    </row>
    <row r="531" spans="1:8" ht="22.5" x14ac:dyDescent="0.2">
      <c r="A531" s="45" t="s">
        <v>85</v>
      </c>
      <c r="B531" s="46" t="s">
        <v>509</v>
      </c>
      <c r="C531" s="46" t="s">
        <v>86</v>
      </c>
      <c r="D531" s="47">
        <v>56681.5</v>
      </c>
      <c r="E531" s="47">
        <v>0</v>
      </c>
      <c r="F531" s="47">
        <v>0</v>
      </c>
      <c r="G531" s="33"/>
      <c r="H531" s="33"/>
    </row>
    <row r="532" spans="1:8" x14ac:dyDescent="0.2">
      <c r="A532" s="45" t="s">
        <v>41</v>
      </c>
      <c r="B532" s="46" t="s">
        <v>509</v>
      </c>
      <c r="C532" s="46" t="s">
        <v>42</v>
      </c>
      <c r="D532" s="47">
        <v>337257.9</v>
      </c>
      <c r="E532" s="47">
        <v>0</v>
      </c>
      <c r="F532" s="47">
        <v>0</v>
      </c>
      <c r="G532" s="33"/>
      <c r="H532" s="33"/>
    </row>
    <row r="533" spans="1:8" ht="22.5" x14ac:dyDescent="0.2">
      <c r="A533" s="45" t="s">
        <v>181</v>
      </c>
      <c r="B533" s="46" t="s">
        <v>510</v>
      </c>
      <c r="C533" s="46" t="s">
        <v>3</v>
      </c>
      <c r="D533" s="47">
        <v>34150</v>
      </c>
      <c r="E533" s="47">
        <v>46580</v>
      </c>
      <c r="F533" s="47">
        <v>56580</v>
      </c>
      <c r="G533" s="33"/>
      <c r="H533" s="33"/>
    </row>
    <row r="534" spans="1:8" ht="22.5" x14ac:dyDescent="0.2">
      <c r="A534" s="45" t="s">
        <v>182</v>
      </c>
      <c r="B534" s="46" t="s">
        <v>511</v>
      </c>
      <c r="C534" s="46" t="s">
        <v>3</v>
      </c>
      <c r="D534" s="47">
        <v>10130</v>
      </c>
      <c r="E534" s="47">
        <v>11130</v>
      </c>
      <c r="F534" s="47">
        <v>11130</v>
      </c>
      <c r="G534" s="33"/>
      <c r="H534" s="33"/>
    </row>
    <row r="535" spans="1:8" ht="22.5" x14ac:dyDescent="0.2">
      <c r="A535" s="45" t="s">
        <v>183</v>
      </c>
      <c r="B535" s="46" t="s">
        <v>512</v>
      </c>
      <c r="C535" s="46" t="s">
        <v>3</v>
      </c>
      <c r="D535" s="47">
        <v>10130</v>
      </c>
      <c r="E535" s="47">
        <v>11130</v>
      </c>
      <c r="F535" s="47">
        <v>11130</v>
      </c>
      <c r="G535" s="33"/>
      <c r="H535" s="33"/>
    </row>
    <row r="536" spans="1:8" x14ac:dyDescent="0.2">
      <c r="A536" s="45" t="s">
        <v>41</v>
      </c>
      <c r="B536" s="46" t="s">
        <v>512</v>
      </c>
      <c r="C536" s="46" t="s">
        <v>42</v>
      </c>
      <c r="D536" s="47">
        <v>10130</v>
      </c>
      <c r="E536" s="47">
        <v>11130</v>
      </c>
      <c r="F536" s="47">
        <v>11130</v>
      </c>
      <c r="G536" s="33"/>
      <c r="H536" s="33"/>
    </row>
    <row r="537" spans="1:8" ht="33.75" x14ac:dyDescent="0.2">
      <c r="A537" s="45" t="s">
        <v>184</v>
      </c>
      <c r="B537" s="46" t="s">
        <v>513</v>
      </c>
      <c r="C537" s="46" t="s">
        <v>3</v>
      </c>
      <c r="D537" s="47">
        <v>10300</v>
      </c>
      <c r="E537" s="47">
        <v>20300</v>
      </c>
      <c r="F537" s="47">
        <v>30300</v>
      </c>
      <c r="G537" s="33"/>
      <c r="H537" s="33"/>
    </row>
    <row r="538" spans="1:8" ht="22.5" x14ac:dyDescent="0.2">
      <c r="A538" s="45" t="s">
        <v>185</v>
      </c>
      <c r="B538" s="46" t="s">
        <v>514</v>
      </c>
      <c r="C538" s="46" t="s">
        <v>3</v>
      </c>
      <c r="D538" s="47">
        <v>10300</v>
      </c>
      <c r="E538" s="47">
        <v>20300</v>
      </c>
      <c r="F538" s="47">
        <v>30300</v>
      </c>
      <c r="G538" s="33"/>
      <c r="H538" s="33"/>
    </row>
    <row r="539" spans="1:8" ht="22.5" x14ac:dyDescent="0.2">
      <c r="A539" s="45" t="s">
        <v>85</v>
      </c>
      <c r="B539" s="46" t="s">
        <v>514</v>
      </c>
      <c r="C539" s="46" t="s">
        <v>86</v>
      </c>
      <c r="D539" s="47">
        <v>10000</v>
      </c>
      <c r="E539" s="47">
        <v>20000</v>
      </c>
      <c r="F539" s="47">
        <v>30000</v>
      </c>
      <c r="G539" s="33"/>
      <c r="H539" s="33"/>
    </row>
    <row r="540" spans="1:8" x14ac:dyDescent="0.2">
      <c r="A540" s="45" t="s">
        <v>41</v>
      </c>
      <c r="B540" s="46" t="s">
        <v>514</v>
      </c>
      <c r="C540" s="46" t="s">
        <v>42</v>
      </c>
      <c r="D540" s="47">
        <v>300</v>
      </c>
      <c r="E540" s="47">
        <v>300</v>
      </c>
      <c r="F540" s="47">
        <v>300</v>
      </c>
      <c r="G540" s="33"/>
      <c r="H540" s="33"/>
    </row>
    <row r="541" spans="1:8" ht="22.5" x14ac:dyDescent="0.2">
      <c r="A541" s="45" t="s">
        <v>186</v>
      </c>
      <c r="B541" s="46" t="s">
        <v>515</v>
      </c>
      <c r="C541" s="46" t="s">
        <v>3</v>
      </c>
      <c r="D541" s="47">
        <v>13720</v>
      </c>
      <c r="E541" s="47">
        <v>15150</v>
      </c>
      <c r="F541" s="47">
        <v>15150</v>
      </c>
      <c r="G541" s="33"/>
      <c r="H541" s="33"/>
    </row>
    <row r="542" spans="1:8" x14ac:dyDescent="0.2">
      <c r="A542" s="45" t="s">
        <v>187</v>
      </c>
      <c r="B542" s="46" t="s">
        <v>516</v>
      </c>
      <c r="C542" s="46" t="s">
        <v>3</v>
      </c>
      <c r="D542" s="47">
        <v>13720</v>
      </c>
      <c r="E542" s="47">
        <v>15150</v>
      </c>
      <c r="F542" s="47">
        <v>15150</v>
      </c>
      <c r="G542" s="33"/>
      <c r="H542" s="33"/>
    </row>
    <row r="543" spans="1:8" x14ac:dyDescent="0.2">
      <c r="A543" s="45" t="s">
        <v>41</v>
      </c>
      <c r="B543" s="46" t="s">
        <v>516</v>
      </c>
      <c r="C543" s="46" t="s">
        <v>42</v>
      </c>
      <c r="D543" s="47">
        <v>13720</v>
      </c>
      <c r="E543" s="47">
        <v>15150</v>
      </c>
      <c r="F543" s="47">
        <v>15150</v>
      </c>
      <c r="G543" s="33"/>
      <c r="H543" s="40"/>
    </row>
    <row r="544" spans="1:8" ht="22.5" x14ac:dyDescent="0.2">
      <c r="A544" s="45" t="s">
        <v>517</v>
      </c>
      <c r="B544" s="46" t="s">
        <v>518</v>
      </c>
      <c r="C544" s="46" t="s">
        <v>3</v>
      </c>
      <c r="D544" s="47">
        <v>521800.7</v>
      </c>
      <c r="E544" s="47">
        <v>435176.8</v>
      </c>
      <c r="F544" s="47">
        <v>438074.8</v>
      </c>
      <c r="G544" s="33"/>
      <c r="H544" s="33"/>
    </row>
    <row r="545" spans="1:8" ht="22.5" x14ac:dyDescent="0.2">
      <c r="A545" s="45" t="s">
        <v>522</v>
      </c>
      <c r="B545" s="46" t="s">
        <v>523</v>
      </c>
      <c r="C545" s="46" t="s">
        <v>3</v>
      </c>
      <c r="D545" s="47">
        <v>58404</v>
      </c>
      <c r="E545" s="47">
        <v>71000</v>
      </c>
      <c r="F545" s="47">
        <v>71000</v>
      </c>
      <c r="G545" s="33"/>
      <c r="H545" s="33"/>
    </row>
    <row r="546" spans="1:8" x14ac:dyDescent="0.2">
      <c r="A546" s="45" t="s">
        <v>524</v>
      </c>
      <c r="B546" s="46" t="s">
        <v>525</v>
      </c>
      <c r="C546" s="46" t="s">
        <v>3</v>
      </c>
      <c r="D546" s="47">
        <v>58404</v>
      </c>
      <c r="E546" s="47">
        <v>71000</v>
      </c>
      <c r="F546" s="47">
        <v>71000</v>
      </c>
      <c r="G546" s="33"/>
      <c r="H546" s="33"/>
    </row>
    <row r="547" spans="1:8" x14ac:dyDescent="0.2">
      <c r="A547" s="45" t="s">
        <v>41</v>
      </c>
      <c r="B547" s="46" t="s">
        <v>525</v>
      </c>
      <c r="C547" s="46" t="s">
        <v>42</v>
      </c>
      <c r="D547" s="47">
        <v>58404</v>
      </c>
      <c r="E547" s="47">
        <v>71000</v>
      </c>
      <c r="F547" s="47">
        <v>71000</v>
      </c>
      <c r="G547" s="33"/>
      <c r="H547" s="33"/>
    </row>
    <row r="548" spans="1:8" ht="22.5" x14ac:dyDescent="0.2">
      <c r="A548" s="45" t="s">
        <v>592</v>
      </c>
      <c r="B548" s="46" t="s">
        <v>593</v>
      </c>
      <c r="C548" s="46" t="s">
        <v>3</v>
      </c>
      <c r="D548" s="47">
        <v>80940</v>
      </c>
      <c r="E548" s="47">
        <v>0</v>
      </c>
      <c r="F548" s="47">
        <v>0</v>
      </c>
      <c r="G548" s="33"/>
      <c r="H548" s="33"/>
    </row>
    <row r="549" spans="1:8" ht="22.5" x14ac:dyDescent="0.2">
      <c r="A549" s="45" t="s">
        <v>594</v>
      </c>
      <c r="B549" s="46" t="s">
        <v>595</v>
      </c>
      <c r="C549" s="46" t="s">
        <v>3</v>
      </c>
      <c r="D549" s="47">
        <v>80940</v>
      </c>
      <c r="E549" s="47">
        <v>0</v>
      </c>
      <c r="F549" s="47">
        <v>0</v>
      </c>
      <c r="G549" s="33"/>
      <c r="H549" s="33"/>
    </row>
    <row r="550" spans="1:8" x14ac:dyDescent="0.2">
      <c r="A550" s="45" t="s">
        <v>41</v>
      </c>
      <c r="B550" s="46" t="s">
        <v>595</v>
      </c>
      <c r="C550" s="46" t="s">
        <v>42</v>
      </c>
      <c r="D550" s="47">
        <v>80940</v>
      </c>
      <c r="E550" s="47">
        <v>0</v>
      </c>
      <c r="F550" s="47">
        <v>0</v>
      </c>
      <c r="G550" s="33"/>
      <c r="H550" s="33"/>
    </row>
    <row r="551" spans="1:8" ht="22.5" x14ac:dyDescent="0.2">
      <c r="A551" s="45" t="s">
        <v>633</v>
      </c>
      <c r="B551" s="46" t="s">
        <v>634</v>
      </c>
      <c r="C551" s="46" t="s">
        <v>3</v>
      </c>
      <c r="D551" s="47">
        <v>382456.7</v>
      </c>
      <c r="E551" s="47">
        <v>364176.8</v>
      </c>
      <c r="F551" s="47">
        <v>367074.8</v>
      </c>
      <c r="G551" s="33"/>
      <c r="H551" s="33"/>
    </row>
    <row r="552" spans="1:8" ht="22.5" x14ac:dyDescent="0.2">
      <c r="A552" s="45" t="s">
        <v>635</v>
      </c>
      <c r="B552" s="46" t="s">
        <v>636</v>
      </c>
      <c r="C552" s="46" t="s">
        <v>3</v>
      </c>
      <c r="D552" s="47">
        <v>10000</v>
      </c>
      <c r="E552" s="47">
        <v>2349</v>
      </c>
      <c r="F552" s="47">
        <v>2949</v>
      </c>
      <c r="G552" s="33"/>
      <c r="H552" s="33"/>
    </row>
    <row r="553" spans="1:8" ht="22.5" x14ac:dyDescent="0.2">
      <c r="A553" s="45" t="s">
        <v>85</v>
      </c>
      <c r="B553" s="46" t="s">
        <v>636</v>
      </c>
      <c r="C553" s="46" t="s">
        <v>86</v>
      </c>
      <c r="D553" s="47">
        <v>10000</v>
      </c>
      <c r="E553" s="47">
        <v>2349</v>
      </c>
      <c r="F553" s="47">
        <v>2949</v>
      </c>
      <c r="G553" s="33"/>
      <c r="H553" s="33"/>
    </row>
    <row r="554" spans="1:8" ht="22.5" x14ac:dyDescent="0.2">
      <c r="A554" s="45" t="s">
        <v>635</v>
      </c>
      <c r="B554" s="46" t="s">
        <v>637</v>
      </c>
      <c r="C554" s="46" t="s">
        <v>3</v>
      </c>
      <c r="D554" s="47">
        <v>372456.7</v>
      </c>
      <c r="E554" s="47">
        <v>361827.8</v>
      </c>
      <c r="F554" s="47">
        <v>364125.8</v>
      </c>
      <c r="G554" s="33"/>
      <c r="H554" s="33"/>
    </row>
    <row r="555" spans="1:8" ht="22.5" x14ac:dyDescent="0.2">
      <c r="A555" s="45" t="s">
        <v>85</v>
      </c>
      <c r="B555" s="46" t="s">
        <v>637</v>
      </c>
      <c r="C555" s="46" t="s">
        <v>86</v>
      </c>
      <c r="D555" s="47">
        <v>372456.7</v>
      </c>
      <c r="E555" s="47">
        <v>361827.8</v>
      </c>
      <c r="F555" s="47">
        <v>364125.8</v>
      </c>
      <c r="G555" s="33"/>
      <c r="H555" s="33"/>
    </row>
    <row r="556" spans="1:8" ht="22.5" x14ac:dyDescent="0.2">
      <c r="A556" s="45" t="s">
        <v>100</v>
      </c>
      <c r="B556" s="46" t="s">
        <v>526</v>
      </c>
      <c r="C556" s="46" t="s">
        <v>3</v>
      </c>
      <c r="D556" s="47">
        <v>29943.100000000002</v>
      </c>
      <c r="E556" s="47">
        <v>28337.500000000004</v>
      </c>
      <c r="F556" s="47">
        <v>28319.200000000001</v>
      </c>
      <c r="G556" s="33"/>
      <c r="H556" s="33"/>
    </row>
    <row r="557" spans="1:8" ht="22.5" x14ac:dyDescent="0.2">
      <c r="A557" s="45" t="s">
        <v>104</v>
      </c>
      <c r="B557" s="46" t="s">
        <v>527</v>
      </c>
      <c r="C557" s="46" t="s">
        <v>3</v>
      </c>
      <c r="D557" s="47">
        <v>29880.7</v>
      </c>
      <c r="E557" s="47">
        <v>28275.100000000002</v>
      </c>
      <c r="F557" s="47">
        <v>28256.799999999999</v>
      </c>
      <c r="G557" s="33"/>
      <c r="H557" s="33"/>
    </row>
    <row r="558" spans="1:8" ht="22.5" x14ac:dyDescent="0.2">
      <c r="A558" s="45" t="s">
        <v>106</v>
      </c>
      <c r="B558" s="46" t="s">
        <v>528</v>
      </c>
      <c r="C558" s="46" t="s">
        <v>3</v>
      </c>
      <c r="D558" s="47">
        <v>29880.7</v>
      </c>
      <c r="E558" s="47">
        <v>28275.100000000002</v>
      </c>
      <c r="F558" s="47">
        <v>28256.799999999999</v>
      </c>
      <c r="G558" s="33"/>
      <c r="H558" s="33"/>
    </row>
    <row r="559" spans="1:8" ht="33.75" x14ac:dyDescent="0.2">
      <c r="A559" s="45" t="s">
        <v>107</v>
      </c>
      <c r="B559" s="46" t="s">
        <v>528</v>
      </c>
      <c r="C559" s="46" t="s">
        <v>108</v>
      </c>
      <c r="D559" s="47">
        <v>27798.799999999999</v>
      </c>
      <c r="E559" s="47">
        <v>26391.200000000001</v>
      </c>
      <c r="F559" s="47">
        <v>26391.200000000001</v>
      </c>
      <c r="G559" s="33"/>
      <c r="H559" s="33"/>
    </row>
    <row r="560" spans="1:8" ht="22.5" x14ac:dyDescent="0.2">
      <c r="A560" s="45" t="s">
        <v>85</v>
      </c>
      <c r="B560" s="46" t="s">
        <v>528</v>
      </c>
      <c r="C560" s="46" t="s">
        <v>86</v>
      </c>
      <c r="D560" s="47">
        <v>2078.9</v>
      </c>
      <c r="E560" s="47">
        <v>1880.9</v>
      </c>
      <c r="F560" s="47">
        <v>1862.6</v>
      </c>
      <c r="G560" s="33"/>
      <c r="H560" s="33"/>
    </row>
    <row r="561" spans="1:8" x14ac:dyDescent="0.2">
      <c r="A561" s="45" t="s">
        <v>32</v>
      </c>
      <c r="B561" s="46" t="s">
        <v>528</v>
      </c>
      <c r="C561" s="46" t="s">
        <v>33</v>
      </c>
      <c r="D561" s="47">
        <v>3</v>
      </c>
      <c r="E561" s="47">
        <v>3</v>
      </c>
      <c r="F561" s="47">
        <v>3</v>
      </c>
      <c r="G561" s="33"/>
      <c r="H561" s="33"/>
    </row>
    <row r="562" spans="1:8" ht="22.5" x14ac:dyDescent="0.2">
      <c r="A562" s="45" t="s">
        <v>109</v>
      </c>
      <c r="B562" s="46" t="s">
        <v>529</v>
      </c>
      <c r="C562" s="46" t="s">
        <v>3</v>
      </c>
      <c r="D562" s="47">
        <v>62.4</v>
      </c>
      <c r="E562" s="47">
        <v>62.4</v>
      </c>
      <c r="F562" s="47">
        <v>62.4</v>
      </c>
      <c r="G562" s="33"/>
      <c r="H562" s="33"/>
    </row>
    <row r="563" spans="1:8" x14ac:dyDescent="0.2">
      <c r="A563" s="45" t="s">
        <v>111</v>
      </c>
      <c r="B563" s="46" t="s">
        <v>530</v>
      </c>
      <c r="C563" s="46" t="s">
        <v>3</v>
      </c>
      <c r="D563" s="47">
        <v>62.4</v>
      </c>
      <c r="E563" s="47">
        <v>62.4</v>
      </c>
      <c r="F563" s="47">
        <v>62.4</v>
      </c>
      <c r="G563" s="33"/>
      <c r="H563" s="33"/>
    </row>
    <row r="564" spans="1:8" ht="22.5" x14ac:dyDescent="0.2">
      <c r="A564" s="45" t="s">
        <v>85</v>
      </c>
      <c r="B564" s="46" t="s">
        <v>530</v>
      </c>
      <c r="C564" s="46" t="s">
        <v>86</v>
      </c>
      <c r="D564" s="47">
        <v>60</v>
      </c>
      <c r="E564" s="47">
        <v>60</v>
      </c>
      <c r="F564" s="47">
        <v>60</v>
      </c>
      <c r="G564" s="33"/>
      <c r="H564" s="33"/>
    </row>
    <row r="565" spans="1:8" x14ac:dyDescent="0.2">
      <c r="A565" s="45" t="s">
        <v>41</v>
      </c>
      <c r="B565" s="46" t="s">
        <v>530</v>
      </c>
      <c r="C565" s="46" t="s">
        <v>42</v>
      </c>
      <c r="D565" s="47">
        <v>2.4</v>
      </c>
      <c r="E565" s="47">
        <v>2.4</v>
      </c>
      <c r="F565" s="47">
        <v>2.4</v>
      </c>
      <c r="G565" s="33"/>
      <c r="H565" s="33"/>
    </row>
    <row r="566" spans="1:8" x14ac:dyDescent="0.2">
      <c r="A566" s="51" t="s">
        <v>334</v>
      </c>
      <c r="B566" s="52" t="s">
        <v>19</v>
      </c>
      <c r="C566" s="52" t="s">
        <v>3</v>
      </c>
      <c r="D566" s="53">
        <v>611011.59999999986</v>
      </c>
      <c r="E566" s="53">
        <v>639926.6</v>
      </c>
      <c r="F566" s="53">
        <v>1318681</v>
      </c>
      <c r="G566" s="33"/>
      <c r="H566" s="33"/>
    </row>
    <row r="567" spans="1:8" x14ac:dyDescent="0.2">
      <c r="A567" s="45" t="s">
        <v>356</v>
      </c>
      <c r="B567" s="46" t="s">
        <v>531</v>
      </c>
      <c r="C567" s="46" t="s">
        <v>3</v>
      </c>
      <c r="D567" s="47">
        <v>2120</v>
      </c>
      <c r="E567" s="47">
        <v>2288</v>
      </c>
      <c r="F567" s="47">
        <v>2456</v>
      </c>
      <c r="G567" s="33"/>
      <c r="H567" s="33"/>
    </row>
    <row r="568" spans="1:8" x14ac:dyDescent="0.2">
      <c r="A568" s="45" t="s">
        <v>32</v>
      </c>
      <c r="B568" s="46" t="s">
        <v>531</v>
      </c>
      <c r="C568" s="46" t="s">
        <v>33</v>
      </c>
      <c r="D568" s="47">
        <v>2120</v>
      </c>
      <c r="E568" s="47">
        <v>2288</v>
      </c>
      <c r="F568" s="47">
        <v>2456</v>
      </c>
      <c r="G568" s="33"/>
      <c r="H568" s="33"/>
    </row>
    <row r="569" spans="1:8" x14ac:dyDescent="0.2">
      <c r="A569" s="45" t="s">
        <v>354</v>
      </c>
      <c r="B569" s="46" t="s">
        <v>532</v>
      </c>
      <c r="C569" s="46" t="s">
        <v>3</v>
      </c>
      <c r="D569" s="47">
        <v>184.1</v>
      </c>
      <c r="E569" s="47">
        <v>0</v>
      </c>
      <c r="F569" s="47">
        <v>0</v>
      </c>
      <c r="G569" s="33"/>
      <c r="H569" s="33"/>
    </row>
    <row r="570" spans="1:8" ht="22.5" x14ac:dyDescent="0.2">
      <c r="A570" s="45" t="s">
        <v>85</v>
      </c>
      <c r="B570" s="46" t="s">
        <v>532</v>
      </c>
      <c r="C570" s="46" t="s">
        <v>86</v>
      </c>
      <c r="D570" s="47">
        <v>184.1</v>
      </c>
      <c r="E570" s="47">
        <v>0</v>
      </c>
      <c r="F570" s="47">
        <v>0</v>
      </c>
      <c r="G570" s="33"/>
      <c r="H570" s="33"/>
    </row>
    <row r="571" spans="1:8" ht="22.5" x14ac:dyDescent="0.2">
      <c r="A571" s="45" t="s">
        <v>357</v>
      </c>
      <c r="B571" s="46" t="s">
        <v>533</v>
      </c>
      <c r="C571" s="46" t="s">
        <v>3</v>
      </c>
      <c r="D571" s="47">
        <v>1519.5</v>
      </c>
      <c r="E571" s="47">
        <v>1636.1</v>
      </c>
      <c r="F571" s="47">
        <v>1636.1</v>
      </c>
      <c r="G571" s="33"/>
      <c r="H571" s="33"/>
    </row>
    <row r="572" spans="1:8" ht="22.5" x14ac:dyDescent="0.2">
      <c r="A572" s="45" t="s">
        <v>85</v>
      </c>
      <c r="B572" s="46" t="s">
        <v>533</v>
      </c>
      <c r="C572" s="46" t="s">
        <v>86</v>
      </c>
      <c r="D572" s="47">
        <v>1519.5</v>
      </c>
      <c r="E572" s="47">
        <v>1636.1</v>
      </c>
      <c r="F572" s="47">
        <v>1636.1</v>
      </c>
      <c r="G572" s="33"/>
      <c r="H572" s="33"/>
    </row>
    <row r="573" spans="1:8" x14ac:dyDescent="0.2">
      <c r="A573" s="45" t="s">
        <v>355</v>
      </c>
      <c r="B573" s="46" t="s">
        <v>534</v>
      </c>
      <c r="C573" s="46" t="s">
        <v>3</v>
      </c>
      <c r="D573" s="47">
        <v>364.1</v>
      </c>
      <c r="E573" s="47">
        <v>526.70000000000005</v>
      </c>
      <c r="F573" s="47">
        <v>526.70000000000005</v>
      </c>
      <c r="G573" s="33"/>
      <c r="H573" s="33"/>
    </row>
    <row r="574" spans="1:8" ht="22.5" x14ac:dyDescent="0.2">
      <c r="A574" s="45" t="s">
        <v>85</v>
      </c>
      <c r="B574" s="46" t="s">
        <v>534</v>
      </c>
      <c r="C574" s="46" t="s">
        <v>86</v>
      </c>
      <c r="D574" s="47">
        <v>364.1</v>
      </c>
      <c r="E574" s="47">
        <v>526.70000000000005</v>
      </c>
      <c r="F574" s="47">
        <v>526.70000000000005</v>
      </c>
      <c r="G574" s="33"/>
      <c r="H574" s="33"/>
    </row>
    <row r="575" spans="1:8" ht="22.5" x14ac:dyDescent="0.2">
      <c r="A575" s="45" t="s">
        <v>344</v>
      </c>
      <c r="B575" s="46" t="s">
        <v>535</v>
      </c>
      <c r="C575" s="46" t="s">
        <v>3</v>
      </c>
      <c r="D575" s="47">
        <v>154910.6</v>
      </c>
      <c r="E575" s="47">
        <v>141296</v>
      </c>
      <c r="F575" s="47">
        <v>161296</v>
      </c>
      <c r="G575" s="33"/>
      <c r="H575" s="33"/>
    </row>
    <row r="576" spans="1:8" x14ac:dyDescent="0.2">
      <c r="A576" s="45" t="s">
        <v>41</v>
      </c>
      <c r="B576" s="46" t="s">
        <v>535</v>
      </c>
      <c r="C576" s="46" t="s">
        <v>42</v>
      </c>
      <c r="D576" s="47">
        <v>154910.6</v>
      </c>
      <c r="E576" s="47">
        <v>141296</v>
      </c>
      <c r="F576" s="47">
        <v>161296</v>
      </c>
      <c r="G576" s="33"/>
      <c r="H576" s="33"/>
    </row>
    <row r="577" spans="1:8" ht="33.75" x14ac:dyDescent="0.2">
      <c r="A577" s="45" t="s">
        <v>345</v>
      </c>
      <c r="B577" s="46" t="s">
        <v>536</v>
      </c>
      <c r="C577" s="46" t="s">
        <v>3</v>
      </c>
      <c r="D577" s="47">
        <v>2133.1</v>
      </c>
      <c r="E577" s="47">
        <v>2133.1</v>
      </c>
      <c r="F577" s="47">
        <v>2133.1</v>
      </c>
      <c r="G577" s="33"/>
      <c r="H577" s="33"/>
    </row>
    <row r="578" spans="1:8" x14ac:dyDescent="0.2">
      <c r="A578" s="45" t="s">
        <v>32</v>
      </c>
      <c r="B578" s="46" t="s">
        <v>536</v>
      </c>
      <c r="C578" s="46" t="s">
        <v>33</v>
      </c>
      <c r="D578" s="47">
        <v>2133.1</v>
      </c>
      <c r="E578" s="47">
        <v>2133.1</v>
      </c>
      <c r="F578" s="47">
        <v>2133.1</v>
      </c>
      <c r="G578" s="33"/>
      <c r="H578" s="33"/>
    </row>
    <row r="579" spans="1:8" ht="22.5" x14ac:dyDescent="0.2">
      <c r="A579" s="45" t="s">
        <v>346</v>
      </c>
      <c r="B579" s="46" t="s">
        <v>537</v>
      </c>
      <c r="C579" s="46" t="s">
        <v>3</v>
      </c>
      <c r="D579" s="47">
        <v>26409.8</v>
      </c>
      <c r="E579" s="47">
        <v>26409.8</v>
      </c>
      <c r="F579" s="47">
        <v>26409.8</v>
      </c>
      <c r="G579" s="33"/>
      <c r="H579" s="33"/>
    </row>
    <row r="580" spans="1:8" ht="22.5" x14ac:dyDescent="0.2">
      <c r="A580" s="45" t="s">
        <v>85</v>
      </c>
      <c r="B580" s="46" t="s">
        <v>537</v>
      </c>
      <c r="C580" s="46" t="s">
        <v>86</v>
      </c>
      <c r="D580" s="47">
        <v>13</v>
      </c>
      <c r="E580" s="47">
        <v>13</v>
      </c>
      <c r="F580" s="47">
        <v>13</v>
      </c>
      <c r="G580" s="33"/>
      <c r="H580" s="33"/>
    </row>
    <row r="581" spans="1:8" x14ac:dyDescent="0.2">
      <c r="A581" s="45" t="s">
        <v>32</v>
      </c>
      <c r="B581" s="46" t="s">
        <v>537</v>
      </c>
      <c r="C581" s="46" t="s">
        <v>33</v>
      </c>
      <c r="D581" s="47">
        <v>26396.799999999999</v>
      </c>
      <c r="E581" s="47">
        <v>26396.799999999999</v>
      </c>
      <c r="F581" s="47">
        <v>26396.799999999999</v>
      </c>
      <c r="G581" s="33"/>
      <c r="H581" s="33"/>
    </row>
    <row r="582" spans="1:8" ht="22.5" x14ac:dyDescent="0.2">
      <c r="A582" s="45" t="s">
        <v>347</v>
      </c>
      <c r="B582" s="46" t="s">
        <v>538</v>
      </c>
      <c r="C582" s="46" t="s">
        <v>3</v>
      </c>
      <c r="D582" s="47">
        <v>48.6</v>
      </c>
      <c r="E582" s="47">
        <v>218.6</v>
      </c>
      <c r="F582" s="47">
        <v>218.6</v>
      </c>
      <c r="G582" s="33"/>
      <c r="H582" s="33"/>
    </row>
    <row r="583" spans="1:8" ht="22.5" x14ac:dyDescent="0.2">
      <c r="A583" s="45" t="s">
        <v>85</v>
      </c>
      <c r="B583" s="46" t="s">
        <v>538</v>
      </c>
      <c r="C583" s="46" t="s">
        <v>86</v>
      </c>
      <c r="D583" s="47">
        <v>48.6</v>
      </c>
      <c r="E583" s="47">
        <v>218.6</v>
      </c>
      <c r="F583" s="47">
        <v>218.6</v>
      </c>
      <c r="G583" s="33"/>
      <c r="H583" s="33"/>
    </row>
    <row r="584" spans="1:8" ht="33.75" x14ac:dyDescent="0.2">
      <c r="A584" s="45" t="s">
        <v>335</v>
      </c>
      <c r="B584" s="46" t="s">
        <v>336</v>
      </c>
      <c r="C584" s="46" t="s">
        <v>3</v>
      </c>
      <c r="D584" s="47">
        <v>28.9</v>
      </c>
      <c r="E584" s="47">
        <v>25.8</v>
      </c>
      <c r="F584" s="47">
        <v>25.8</v>
      </c>
      <c r="G584" s="33"/>
      <c r="H584" s="33"/>
    </row>
    <row r="585" spans="1:8" ht="22.5" x14ac:dyDescent="0.2">
      <c r="A585" s="45" t="s">
        <v>85</v>
      </c>
      <c r="B585" s="46" t="s">
        <v>336</v>
      </c>
      <c r="C585" s="46" t="s">
        <v>86</v>
      </c>
      <c r="D585" s="47">
        <v>7.4</v>
      </c>
      <c r="E585" s="47">
        <v>25.8</v>
      </c>
      <c r="F585" s="47">
        <v>25.8</v>
      </c>
      <c r="G585" s="33"/>
      <c r="H585" s="33"/>
    </row>
    <row r="586" spans="1:8" ht="22.5" x14ac:dyDescent="0.2">
      <c r="A586" s="45" t="s">
        <v>34</v>
      </c>
      <c r="B586" s="46" t="s">
        <v>336</v>
      </c>
      <c r="C586" s="46" t="s">
        <v>35</v>
      </c>
      <c r="D586" s="47">
        <v>21.5</v>
      </c>
      <c r="E586" s="47">
        <v>0</v>
      </c>
      <c r="F586" s="47">
        <v>0</v>
      </c>
      <c r="G586" s="33"/>
      <c r="H586" s="33"/>
    </row>
    <row r="587" spans="1:8" x14ac:dyDescent="0.2">
      <c r="A587" s="45" t="s">
        <v>337</v>
      </c>
      <c r="B587" s="46" t="s">
        <v>338</v>
      </c>
      <c r="C587" s="46" t="s">
        <v>3</v>
      </c>
      <c r="D587" s="47">
        <v>10000</v>
      </c>
      <c r="E587" s="47">
        <v>10000</v>
      </c>
      <c r="F587" s="47">
        <v>10000</v>
      </c>
      <c r="G587" s="33"/>
      <c r="H587" s="33"/>
    </row>
    <row r="588" spans="1:8" x14ac:dyDescent="0.2">
      <c r="A588" s="45" t="s">
        <v>32</v>
      </c>
      <c r="B588" s="46" t="s">
        <v>338</v>
      </c>
      <c r="C588" s="46" t="s">
        <v>33</v>
      </c>
      <c r="D588" s="47">
        <v>3016</v>
      </c>
      <c r="E588" s="47">
        <v>0</v>
      </c>
      <c r="F588" s="47">
        <v>0</v>
      </c>
      <c r="G588" s="33"/>
      <c r="H588" s="33"/>
    </row>
    <row r="589" spans="1:8" x14ac:dyDescent="0.2">
      <c r="A589" s="45" t="s">
        <v>41</v>
      </c>
      <c r="B589" s="46" t="s">
        <v>338</v>
      </c>
      <c r="C589" s="46" t="s">
        <v>42</v>
      </c>
      <c r="D589" s="47">
        <v>6984</v>
      </c>
      <c r="E589" s="47">
        <v>10000</v>
      </c>
      <c r="F589" s="47">
        <v>10000</v>
      </c>
      <c r="G589" s="33"/>
      <c r="H589" s="33"/>
    </row>
    <row r="590" spans="1:8" x14ac:dyDescent="0.2">
      <c r="A590" s="45" t="s">
        <v>339</v>
      </c>
      <c r="B590" s="46" t="s">
        <v>340</v>
      </c>
      <c r="C590" s="46" t="s">
        <v>3</v>
      </c>
      <c r="D590" s="47">
        <v>1282.0999999999999</v>
      </c>
      <c r="E590" s="47">
        <v>1125.9000000000001</v>
      </c>
      <c r="F590" s="47">
        <v>1040</v>
      </c>
      <c r="G590" s="33"/>
      <c r="H590" s="33"/>
    </row>
    <row r="591" spans="1:8" ht="22.5" x14ac:dyDescent="0.2">
      <c r="A591" s="45" t="s">
        <v>85</v>
      </c>
      <c r="B591" s="46" t="s">
        <v>340</v>
      </c>
      <c r="C591" s="46" t="s">
        <v>86</v>
      </c>
      <c r="D591" s="47">
        <v>770</v>
      </c>
      <c r="E591" s="47">
        <v>770</v>
      </c>
      <c r="F591" s="47">
        <v>770</v>
      </c>
      <c r="G591" s="33"/>
      <c r="H591" s="33"/>
    </row>
    <row r="592" spans="1:8" ht="22.5" x14ac:dyDescent="0.2">
      <c r="A592" s="45" t="s">
        <v>34</v>
      </c>
      <c r="B592" s="46" t="s">
        <v>340</v>
      </c>
      <c r="C592" s="46" t="s">
        <v>35</v>
      </c>
      <c r="D592" s="47">
        <v>512.1</v>
      </c>
      <c r="E592" s="47">
        <v>355.9</v>
      </c>
      <c r="F592" s="47">
        <v>270</v>
      </c>
      <c r="G592" s="33"/>
      <c r="H592" s="33"/>
    </row>
    <row r="593" spans="1:8" ht="112.5" x14ac:dyDescent="0.2">
      <c r="A593" s="45" t="s">
        <v>596</v>
      </c>
      <c r="B593" s="46" t="s">
        <v>341</v>
      </c>
      <c r="C593" s="46" t="s">
        <v>3</v>
      </c>
      <c r="D593" s="47">
        <v>91969.7</v>
      </c>
      <c r="E593" s="47">
        <v>15985.9</v>
      </c>
      <c r="F593" s="47">
        <v>226419.5</v>
      </c>
      <c r="G593" s="33"/>
      <c r="H593" s="33"/>
    </row>
    <row r="594" spans="1:8" x14ac:dyDescent="0.2">
      <c r="A594" s="45" t="s">
        <v>41</v>
      </c>
      <c r="B594" s="46" t="s">
        <v>341</v>
      </c>
      <c r="C594" s="46" t="s">
        <v>42</v>
      </c>
      <c r="D594" s="47">
        <v>91969.7</v>
      </c>
      <c r="E594" s="47">
        <v>15985.9</v>
      </c>
      <c r="F594" s="47">
        <v>226419.5</v>
      </c>
      <c r="G594" s="33"/>
      <c r="H594" s="33"/>
    </row>
    <row r="595" spans="1:8" x14ac:dyDescent="0.2">
      <c r="A595" s="45" t="s">
        <v>342</v>
      </c>
      <c r="B595" s="46" t="s">
        <v>343</v>
      </c>
      <c r="C595" s="46" t="s">
        <v>3</v>
      </c>
      <c r="D595" s="47">
        <v>0</v>
      </c>
      <c r="E595" s="47">
        <v>123200</v>
      </c>
      <c r="F595" s="47">
        <v>568000</v>
      </c>
      <c r="G595" s="33"/>
      <c r="H595" s="33"/>
    </row>
    <row r="596" spans="1:8" x14ac:dyDescent="0.2">
      <c r="A596" s="45" t="s">
        <v>41</v>
      </c>
      <c r="B596" s="46" t="s">
        <v>343</v>
      </c>
      <c r="C596" s="46" t="s">
        <v>42</v>
      </c>
      <c r="D596" s="47">
        <v>0</v>
      </c>
      <c r="E596" s="47">
        <v>123200</v>
      </c>
      <c r="F596" s="47">
        <v>568000</v>
      </c>
      <c r="G596" s="33"/>
      <c r="H596" s="33"/>
    </row>
    <row r="597" spans="1:8" ht="22.5" x14ac:dyDescent="0.2">
      <c r="A597" s="45" t="s">
        <v>45</v>
      </c>
      <c r="B597" s="46" t="s">
        <v>348</v>
      </c>
      <c r="C597" s="46" t="s">
        <v>3</v>
      </c>
      <c r="D597" s="47">
        <v>54221.299999999996</v>
      </c>
      <c r="E597" s="47">
        <v>52999.899999999994</v>
      </c>
      <c r="F597" s="47">
        <v>52999.899999999994</v>
      </c>
      <c r="G597" s="33"/>
      <c r="H597" s="33"/>
    </row>
    <row r="598" spans="1:8" ht="33.75" x14ac:dyDescent="0.2">
      <c r="A598" s="45" t="s">
        <v>107</v>
      </c>
      <c r="B598" s="46" t="s">
        <v>348</v>
      </c>
      <c r="C598" s="46" t="s">
        <v>108</v>
      </c>
      <c r="D598" s="47">
        <v>33572.199999999997</v>
      </c>
      <c r="E598" s="47">
        <v>31350.799999999999</v>
      </c>
      <c r="F598" s="47">
        <v>31350.799999999999</v>
      </c>
      <c r="G598" s="33"/>
      <c r="H598" s="33"/>
    </row>
    <row r="599" spans="1:8" ht="22.5" x14ac:dyDescent="0.2">
      <c r="A599" s="45" t="s">
        <v>85</v>
      </c>
      <c r="B599" s="46" t="s">
        <v>348</v>
      </c>
      <c r="C599" s="46" t="s">
        <v>86</v>
      </c>
      <c r="D599" s="47">
        <v>20321.599999999999</v>
      </c>
      <c r="E599" s="47">
        <v>21321.599999999999</v>
      </c>
      <c r="F599" s="47">
        <v>21321.599999999999</v>
      </c>
      <c r="G599" s="33"/>
      <c r="H599" s="33"/>
    </row>
    <row r="600" spans="1:8" x14ac:dyDescent="0.2">
      <c r="A600" s="45" t="s">
        <v>41</v>
      </c>
      <c r="B600" s="46" t="s">
        <v>348</v>
      </c>
      <c r="C600" s="46" t="s">
        <v>42</v>
      </c>
      <c r="D600" s="47">
        <v>327.5</v>
      </c>
      <c r="E600" s="47">
        <v>327.5</v>
      </c>
      <c r="F600" s="47">
        <v>327.5</v>
      </c>
      <c r="G600" s="33"/>
      <c r="H600" s="33"/>
    </row>
    <row r="601" spans="1:8" ht="22.5" x14ac:dyDescent="0.2">
      <c r="A601" s="45" t="s">
        <v>106</v>
      </c>
      <c r="B601" s="46" t="s">
        <v>349</v>
      </c>
      <c r="C601" s="46" t="s">
        <v>3</v>
      </c>
      <c r="D601" s="47">
        <v>261371.09999999998</v>
      </c>
      <c r="E601" s="47">
        <v>256214.49999999997</v>
      </c>
      <c r="F601" s="47">
        <v>259258.99999999997</v>
      </c>
      <c r="G601" s="33"/>
      <c r="H601" s="33"/>
    </row>
    <row r="602" spans="1:8" x14ac:dyDescent="0.2">
      <c r="A602" s="45" t="s">
        <v>350</v>
      </c>
      <c r="B602" s="46" t="s">
        <v>539</v>
      </c>
      <c r="C602" s="46" t="s">
        <v>3</v>
      </c>
      <c r="D602" s="47">
        <v>6583.6</v>
      </c>
      <c r="E602" s="47">
        <v>6240.3</v>
      </c>
      <c r="F602" s="47">
        <v>6240.3</v>
      </c>
      <c r="G602" s="33"/>
      <c r="H602" s="33"/>
    </row>
    <row r="603" spans="1:8" ht="33.75" x14ac:dyDescent="0.2">
      <c r="A603" s="45" t="s">
        <v>107</v>
      </c>
      <c r="B603" s="46" t="s">
        <v>539</v>
      </c>
      <c r="C603" s="46" t="s">
        <v>108</v>
      </c>
      <c r="D603" s="47">
        <v>6583.6</v>
      </c>
      <c r="E603" s="47">
        <v>6240.3</v>
      </c>
      <c r="F603" s="47">
        <v>6240.3</v>
      </c>
      <c r="G603" s="33"/>
      <c r="H603" s="33"/>
    </row>
    <row r="604" spans="1:8" x14ac:dyDescent="0.2">
      <c r="A604" s="45" t="s">
        <v>351</v>
      </c>
      <c r="B604" s="46" t="s">
        <v>540</v>
      </c>
      <c r="C604" s="46" t="s">
        <v>3</v>
      </c>
      <c r="D604" s="47">
        <v>4590.6000000000004</v>
      </c>
      <c r="E604" s="47">
        <v>4376.3999999999996</v>
      </c>
      <c r="F604" s="47">
        <v>4642.3999999999996</v>
      </c>
      <c r="G604" s="33"/>
      <c r="H604" s="33"/>
    </row>
    <row r="605" spans="1:8" ht="33.75" x14ac:dyDescent="0.2">
      <c r="A605" s="45" t="s">
        <v>107</v>
      </c>
      <c r="B605" s="46" t="s">
        <v>540</v>
      </c>
      <c r="C605" s="46" t="s">
        <v>108</v>
      </c>
      <c r="D605" s="47">
        <v>4520.6000000000004</v>
      </c>
      <c r="E605" s="47">
        <v>4306.3999999999996</v>
      </c>
      <c r="F605" s="47">
        <v>4542.3999999999996</v>
      </c>
      <c r="G605" s="33"/>
      <c r="H605" s="33"/>
    </row>
    <row r="606" spans="1:8" ht="22.5" x14ac:dyDescent="0.2">
      <c r="A606" s="45" t="s">
        <v>85</v>
      </c>
      <c r="B606" s="46" t="s">
        <v>540</v>
      </c>
      <c r="C606" s="46" t="s">
        <v>86</v>
      </c>
      <c r="D606" s="47">
        <v>70</v>
      </c>
      <c r="E606" s="47">
        <v>70</v>
      </c>
      <c r="F606" s="47">
        <v>100</v>
      </c>
      <c r="G606" s="33"/>
      <c r="H606" s="33"/>
    </row>
    <row r="607" spans="1:8" x14ac:dyDescent="0.2">
      <c r="A607" s="45" t="s">
        <v>352</v>
      </c>
      <c r="B607" s="46" t="s">
        <v>541</v>
      </c>
      <c r="C607" s="46" t="s">
        <v>3</v>
      </c>
      <c r="D607" s="47">
        <v>5548.5</v>
      </c>
      <c r="E607" s="47">
        <v>5435.5</v>
      </c>
      <c r="F607" s="47">
        <v>6074</v>
      </c>
      <c r="G607" s="33"/>
      <c r="H607" s="33"/>
    </row>
    <row r="608" spans="1:8" ht="33.75" x14ac:dyDescent="0.2">
      <c r="A608" s="45" t="s">
        <v>107</v>
      </c>
      <c r="B608" s="46" t="s">
        <v>541</v>
      </c>
      <c r="C608" s="46" t="s">
        <v>108</v>
      </c>
      <c r="D608" s="47">
        <v>5548.5</v>
      </c>
      <c r="E608" s="47">
        <v>5435.5</v>
      </c>
      <c r="F608" s="47">
        <v>6074</v>
      </c>
      <c r="G608" s="33"/>
      <c r="H608" s="33"/>
    </row>
    <row r="609" spans="1:8" x14ac:dyDescent="0.2">
      <c r="A609" s="45" t="s">
        <v>542</v>
      </c>
      <c r="B609" s="46" t="s">
        <v>543</v>
      </c>
      <c r="C609" s="46" t="s">
        <v>3</v>
      </c>
      <c r="D609" s="47">
        <v>4162.7</v>
      </c>
      <c r="E609" s="47">
        <v>3945.6</v>
      </c>
      <c r="F609" s="47">
        <v>3945.6</v>
      </c>
      <c r="G609" s="33"/>
      <c r="H609" s="33"/>
    </row>
    <row r="610" spans="1:8" ht="33.75" x14ac:dyDescent="0.2">
      <c r="A610" s="45" t="s">
        <v>107</v>
      </c>
      <c r="B610" s="46" t="s">
        <v>543</v>
      </c>
      <c r="C610" s="46" t="s">
        <v>108</v>
      </c>
      <c r="D610" s="47">
        <v>4162.7</v>
      </c>
      <c r="E610" s="47">
        <v>3945.6</v>
      </c>
      <c r="F610" s="47">
        <v>3945.6</v>
      </c>
      <c r="G610" s="33"/>
      <c r="H610" s="33"/>
    </row>
    <row r="611" spans="1:8" ht="22.5" x14ac:dyDescent="0.2">
      <c r="A611" s="45" t="s">
        <v>106</v>
      </c>
      <c r="B611" s="46" t="s">
        <v>544</v>
      </c>
      <c r="C611" s="46" t="s">
        <v>3</v>
      </c>
      <c r="D611" s="47">
        <v>240404.8</v>
      </c>
      <c r="E611" s="47">
        <v>236135.8</v>
      </c>
      <c r="F611" s="47">
        <v>238275.8</v>
      </c>
      <c r="G611" s="33"/>
      <c r="H611" s="33"/>
    </row>
    <row r="612" spans="1:8" ht="33.75" x14ac:dyDescent="0.2">
      <c r="A612" s="45" t="s">
        <v>107</v>
      </c>
      <c r="B612" s="46" t="s">
        <v>544</v>
      </c>
      <c r="C612" s="46" t="s">
        <v>108</v>
      </c>
      <c r="D612" s="47">
        <v>213533.6</v>
      </c>
      <c r="E612" s="47">
        <v>204966.6</v>
      </c>
      <c r="F612" s="47">
        <v>205263.6</v>
      </c>
      <c r="G612" s="33"/>
      <c r="H612" s="33"/>
    </row>
    <row r="613" spans="1:8" ht="22.5" x14ac:dyDescent="0.2">
      <c r="A613" s="45" t="s">
        <v>85</v>
      </c>
      <c r="B613" s="46" t="s">
        <v>544</v>
      </c>
      <c r="C613" s="46" t="s">
        <v>86</v>
      </c>
      <c r="D613" s="47">
        <v>26843.4</v>
      </c>
      <c r="E613" s="47">
        <v>31136.400000000001</v>
      </c>
      <c r="F613" s="47">
        <v>32979.4</v>
      </c>
      <c r="G613" s="33"/>
      <c r="H613" s="33"/>
    </row>
    <row r="614" spans="1:8" x14ac:dyDescent="0.2">
      <c r="A614" s="45" t="s">
        <v>32</v>
      </c>
      <c r="B614" s="46" t="s">
        <v>544</v>
      </c>
      <c r="C614" s="46" t="s">
        <v>33</v>
      </c>
      <c r="D614" s="47">
        <v>0</v>
      </c>
      <c r="E614" s="47">
        <v>3</v>
      </c>
      <c r="F614" s="47">
        <v>3</v>
      </c>
      <c r="G614" s="33"/>
      <c r="H614" s="33"/>
    </row>
    <row r="615" spans="1:8" x14ac:dyDescent="0.2">
      <c r="A615" s="45" t="s">
        <v>41</v>
      </c>
      <c r="B615" s="46" t="s">
        <v>544</v>
      </c>
      <c r="C615" s="46" t="s">
        <v>42</v>
      </c>
      <c r="D615" s="47">
        <v>27.8</v>
      </c>
      <c r="E615" s="47">
        <v>29.8</v>
      </c>
      <c r="F615" s="47">
        <v>29.8</v>
      </c>
      <c r="G615" s="33"/>
      <c r="H615" s="33"/>
    </row>
    <row r="616" spans="1:8" ht="45" x14ac:dyDescent="0.2">
      <c r="A616" s="45" t="s">
        <v>545</v>
      </c>
      <c r="B616" s="46" t="s">
        <v>358</v>
      </c>
      <c r="C616" s="46" t="s">
        <v>3</v>
      </c>
      <c r="D616" s="47">
        <v>80.900000000000006</v>
      </c>
      <c r="E616" s="47">
        <v>80.900000000000006</v>
      </c>
      <c r="F616" s="47">
        <v>80.900000000000006</v>
      </c>
      <c r="G616" s="33"/>
      <c r="H616" s="33"/>
    </row>
    <row r="617" spans="1:8" ht="33.75" x14ac:dyDescent="0.2">
      <c r="A617" s="45" t="s">
        <v>107</v>
      </c>
      <c r="B617" s="46" t="s">
        <v>358</v>
      </c>
      <c r="C617" s="46" t="s">
        <v>108</v>
      </c>
      <c r="D617" s="47">
        <v>80.900000000000006</v>
      </c>
      <c r="E617" s="47">
        <v>80.900000000000006</v>
      </c>
      <c r="F617" s="47">
        <v>80.900000000000006</v>
      </c>
      <c r="G617" s="33"/>
      <c r="H617" s="33"/>
    </row>
    <row r="618" spans="1:8" x14ac:dyDescent="0.2">
      <c r="A618" s="45" t="s">
        <v>111</v>
      </c>
      <c r="B618" s="46" t="s">
        <v>353</v>
      </c>
      <c r="C618" s="46" t="s">
        <v>3</v>
      </c>
      <c r="D618" s="47">
        <v>4448.7000000000007</v>
      </c>
      <c r="E618" s="47">
        <v>5866.3</v>
      </c>
      <c r="F618" s="47">
        <v>6260.5</v>
      </c>
      <c r="G618" s="33"/>
      <c r="H618" s="33"/>
    </row>
    <row r="619" spans="1:8" ht="22.5" x14ac:dyDescent="0.2">
      <c r="A619" s="45" t="s">
        <v>85</v>
      </c>
      <c r="B619" s="46" t="s">
        <v>353</v>
      </c>
      <c r="C619" s="46" t="s">
        <v>86</v>
      </c>
      <c r="D619" s="47">
        <v>2349.3000000000002</v>
      </c>
      <c r="E619" s="47">
        <v>3463.8</v>
      </c>
      <c r="F619" s="47">
        <v>3630.9</v>
      </c>
      <c r="G619" s="33"/>
      <c r="H619" s="33"/>
    </row>
    <row r="620" spans="1:8" x14ac:dyDescent="0.2">
      <c r="A620" s="45" t="s">
        <v>32</v>
      </c>
      <c r="B620" s="46" t="s">
        <v>353</v>
      </c>
      <c r="C620" s="46" t="s">
        <v>33</v>
      </c>
      <c r="D620" s="47">
        <v>157</v>
      </c>
      <c r="E620" s="47">
        <v>307</v>
      </c>
      <c r="F620" s="47">
        <v>307</v>
      </c>
      <c r="G620" s="33"/>
      <c r="H620" s="33"/>
    </row>
    <row r="621" spans="1:8" x14ac:dyDescent="0.2">
      <c r="A621" s="45" t="s">
        <v>41</v>
      </c>
      <c r="B621" s="46" t="s">
        <v>353</v>
      </c>
      <c r="C621" s="46" t="s">
        <v>42</v>
      </c>
      <c r="D621" s="47">
        <v>1942.4</v>
      </c>
      <c r="E621" s="47">
        <v>2095.5</v>
      </c>
      <c r="F621" s="47">
        <v>2322.6</v>
      </c>
      <c r="G621" s="33"/>
      <c r="H621" s="33"/>
    </row>
    <row r="622" spans="1:8" ht="13.5" customHeight="1" x14ac:dyDescent="0.2">
      <c r="A622" s="6" t="s">
        <v>554</v>
      </c>
      <c r="B622" s="41" t="s">
        <v>3</v>
      </c>
      <c r="C622" s="41" t="s">
        <v>3</v>
      </c>
      <c r="D622" s="42">
        <v>13264571.700000001</v>
      </c>
      <c r="E622" s="42">
        <v>12401321.299999997</v>
      </c>
      <c r="F622" s="42">
        <v>12883874.399999999</v>
      </c>
      <c r="G622" s="43" t="s">
        <v>640</v>
      </c>
      <c r="H622" s="34"/>
    </row>
  </sheetData>
  <mergeCells count="10">
    <mergeCell ref="A1:F1"/>
    <mergeCell ref="A2:F2"/>
    <mergeCell ref="A3:F3"/>
    <mergeCell ref="A4:F4"/>
    <mergeCell ref="A5:F5"/>
    <mergeCell ref="A6:F6"/>
    <mergeCell ref="A7:F7"/>
    <mergeCell ref="A8:F8"/>
    <mergeCell ref="A9:F9"/>
    <mergeCell ref="A11:F11"/>
  </mergeCells>
  <pageMargins left="0.39370078740157483" right="0.19685039370078741" top="0.39370078740157483" bottom="0.39370078740157483" header="0.11811023622047245" footer="0.11811023622047245"/>
  <pageSetup paperSize="9" scale="85" firstPageNumber="3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</vt:lpstr>
      <vt:lpstr>Приложение 1 (март)</vt:lpstr>
      <vt:lpstr>'Приложение 1'!Заголовки_для_печати</vt:lpstr>
      <vt:lpstr>'Приложение 1 (март)'!Заголовки_для_печати</vt:lpstr>
      <vt:lpstr>'Приложение 1'!Область_печати</vt:lpstr>
      <vt:lpstr>'Приложение 1 (март)'!Область_печати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Matelskaya-NA</dc:creator>
  <cp:lastModifiedBy>Антоновская Наталья Ивановна</cp:lastModifiedBy>
  <cp:lastPrinted>2024-03-20T08:13:23Z</cp:lastPrinted>
  <dcterms:created xsi:type="dcterms:W3CDTF">2020-11-10T09:21:11Z</dcterms:created>
  <dcterms:modified xsi:type="dcterms:W3CDTF">2024-03-27T12:35:49Z</dcterms:modified>
</cp:coreProperties>
</file>